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autoCompressPictures="0"/>
  <mc:AlternateContent xmlns:mc="http://schemas.openxmlformats.org/markup-compatibility/2006">
    <mc:Choice Requires="x15">
      <x15ac:absPath xmlns:x15ac="http://schemas.microsoft.com/office/spreadsheetml/2010/11/ac" url="https://pfadibewegung.sharepoint.com/sites/Bundesebene/Freigegebene Dokumente/General/RRH/3_AuB/1. Ausb/Hilfsmittel/3085_cudesch/2023 Nachdruck cudesch de/i_finale Version/web/"/>
    </mc:Choice>
  </mc:AlternateContent>
  <xr:revisionPtr revIDLastSave="15" documentId="13_ncr:1_{1FBAED87-EA02-460B-A5CE-8C757EF682C5}" xr6:coauthVersionLast="47" xr6:coauthVersionMax="47" xr10:uidLastSave="{BAA26945-017F-44D2-A232-1973398BD3FD}"/>
  <bookViews>
    <workbookView xWindow="-110" yWindow="-110" windowWidth="19420" windowHeight="11500" xr2:uid="{00000000-000D-0000-FFFF-FFFF00000000}"/>
  </bookViews>
  <sheets>
    <sheet name="Marschzeitberechnung" sheetId="13" r:id="rId1"/>
    <sheet name="Höhenprofil" sheetId="8" r:id="rId2"/>
    <sheet name="Marschzeitberechnung (Beispiel)" sheetId="7" r:id="rId3"/>
    <sheet name="Anleitung" sheetId="12" r:id="rId4"/>
    <sheet name="Impressum" sheetId="11" r:id="rId5"/>
  </sheets>
  <definedNames>
    <definedName name="_xlnm.Print_Area" localSheetId="0">Marschzeitberechnung!$A$1:$M$62</definedName>
    <definedName name="_xlnm.Print_Area" localSheetId="2">'Marschzeitberechnung (Beispiel)'!$A$1:$M$62</definedName>
    <definedName name="x_achse" localSheetId="0">OFFSET(Höhenprofil!$B$4:$B$24,0,0,COUNTA(Marschzeitberechnung!$C$12:$C$53),1)</definedName>
    <definedName name="x_achse">OFFSET(Höhenprofil!$B$4:$B$24,0,0,COUNTA(Marschzeitberechnung!$C$12:$C$53),1)</definedName>
    <definedName name="y_achse" localSheetId="0">OFFSET(Höhenprofil!$C$4:$C$24,0,0,COUNTA(Marschzeitberechnung!$C$12:$C$53),1)</definedName>
    <definedName name="y_achse">OFFSET(Höhenprofil!$C$4:$C$24,0,0,COUNTA(Marschzeitberechnung!$C$12:$C$53),1)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3" i="13" l="1"/>
  <c r="D15" i="13"/>
  <c r="P16" i="13"/>
  <c r="D17" i="13"/>
  <c r="C24" i="8"/>
  <c r="C23" i="8"/>
  <c r="C22" i="8"/>
  <c r="C21" i="8"/>
  <c r="C20" i="8"/>
  <c r="C19" i="8"/>
  <c r="C18" i="8"/>
  <c r="C17" i="8"/>
  <c r="C16" i="8"/>
  <c r="C15" i="8"/>
  <c r="C14" i="8"/>
  <c r="C13" i="8"/>
  <c r="C12" i="8"/>
  <c r="C11" i="8"/>
  <c r="C10" i="8"/>
  <c r="C9" i="8"/>
  <c r="C8" i="8"/>
  <c r="C7" i="8"/>
  <c r="C6" i="8"/>
  <c r="C5" i="8"/>
  <c r="C4" i="8"/>
  <c r="B4" i="8"/>
  <c r="H32" i="13"/>
  <c r="B14" i="8" s="1"/>
  <c r="H34" i="13"/>
  <c r="B15" i="8"/>
  <c r="H36" i="13"/>
  <c r="B16" i="8"/>
  <c r="H38" i="13"/>
  <c r="B17" i="8" s="1"/>
  <c r="H40" i="13"/>
  <c r="B18" i="8" s="1"/>
  <c r="H42" i="13"/>
  <c r="B19" i="8" s="1"/>
  <c r="H44" i="13"/>
  <c r="B20" i="8"/>
  <c r="H46" i="13"/>
  <c r="B21" i="8" s="1"/>
  <c r="H48" i="13"/>
  <c r="B22" i="8" s="1"/>
  <c r="H50" i="13"/>
  <c r="B23" i="8" s="1"/>
  <c r="H52" i="13"/>
  <c r="B24" i="8" s="1"/>
  <c r="H30" i="13"/>
  <c r="B13" i="8" s="1"/>
  <c r="H28" i="13"/>
  <c r="B12" i="8" s="1"/>
  <c r="H26" i="13"/>
  <c r="B11" i="8"/>
  <c r="H24" i="13"/>
  <c r="B10" i="8" s="1"/>
  <c r="H22" i="13"/>
  <c r="B9" i="8" s="1"/>
  <c r="H20" i="13"/>
  <c r="B8" i="8" s="1"/>
  <c r="H18" i="13"/>
  <c r="B7" i="8" s="1"/>
  <c r="H16" i="13"/>
  <c r="B6" i="8"/>
  <c r="H14" i="13"/>
  <c r="B5" i="8" s="1"/>
  <c r="D37" i="13"/>
  <c r="P38" i="13"/>
  <c r="P18" i="13"/>
  <c r="D19" i="13"/>
  <c r="P20" i="13"/>
  <c r="F19" i="13" s="1"/>
  <c r="G19" i="13" s="1"/>
  <c r="D21" i="13"/>
  <c r="P22" i="13"/>
  <c r="D23" i="13"/>
  <c r="P24" i="13"/>
  <c r="D25" i="13"/>
  <c r="P26" i="13"/>
  <c r="F25" i="13"/>
  <c r="I26" i="13" s="1"/>
  <c r="D27" i="13"/>
  <c r="P28" i="13"/>
  <c r="F27" i="13" s="1"/>
  <c r="G27" i="13" s="1"/>
  <c r="D29" i="13"/>
  <c r="P30" i="13"/>
  <c r="F29" i="13" s="1"/>
  <c r="D31" i="13"/>
  <c r="P32" i="13"/>
  <c r="D33" i="13"/>
  <c r="P34" i="13"/>
  <c r="D35" i="13"/>
  <c r="P36" i="13"/>
  <c r="D39" i="13"/>
  <c r="P40" i="13"/>
  <c r="F39" i="13" s="1"/>
  <c r="D41" i="13"/>
  <c r="P42" i="13"/>
  <c r="D43" i="13"/>
  <c r="F43" i="13" s="1"/>
  <c r="G43" i="13" s="1"/>
  <c r="P44" i="13"/>
  <c r="D45" i="13"/>
  <c r="F45" i="13" s="1"/>
  <c r="G45" i="13" s="1"/>
  <c r="P46" i="13"/>
  <c r="D47" i="13"/>
  <c r="F47" i="13" s="1"/>
  <c r="P48" i="13"/>
  <c r="G47" i="13"/>
  <c r="D49" i="13"/>
  <c r="P50" i="13"/>
  <c r="D51" i="13"/>
  <c r="P52" i="13"/>
  <c r="F51" i="13" s="1"/>
  <c r="P14" i="13"/>
  <c r="F13" i="13" s="1"/>
  <c r="I14" i="13" s="1"/>
  <c r="P15" i="13"/>
  <c r="P17" i="13"/>
  <c r="P19" i="13"/>
  <c r="P21" i="13"/>
  <c r="P23" i="13"/>
  <c r="P25" i="13"/>
  <c r="P27" i="13"/>
  <c r="P29" i="13"/>
  <c r="P31" i="13"/>
  <c r="P33" i="13"/>
  <c r="P35" i="13"/>
  <c r="P37" i="13"/>
  <c r="P39" i="13"/>
  <c r="P41" i="13"/>
  <c r="P43" i="13"/>
  <c r="P45" i="13"/>
  <c r="P47" i="13"/>
  <c r="P49" i="13"/>
  <c r="P51" i="13"/>
  <c r="P53" i="13"/>
  <c r="D15" i="7"/>
  <c r="P16" i="7" s="1"/>
  <c r="F15" i="7" s="1"/>
  <c r="G15" i="7" s="1"/>
  <c r="D17" i="7"/>
  <c r="P18" i="7" s="1"/>
  <c r="F17" i="7" s="1"/>
  <c r="D19" i="7"/>
  <c r="P20" i="7" s="1"/>
  <c r="F19" i="7" s="1"/>
  <c r="D21" i="7"/>
  <c r="P22" i="7"/>
  <c r="F21" i="7"/>
  <c r="G21" i="7" s="1"/>
  <c r="D23" i="7"/>
  <c r="P24" i="7" s="1"/>
  <c r="F23" i="7" s="1"/>
  <c r="G23" i="7" s="1"/>
  <c r="D25" i="7"/>
  <c r="P26" i="7" s="1"/>
  <c r="F25" i="7" s="1"/>
  <c r="G25" i="7" s="1"/>
  <c r="D27" i="7"/>
  <c r="P28" i="7" s="1"/>
  <c r="F27" i="7" s="1"/>
  <c r="D29" i="7"/>
  <c r="P30" i="7" s="1"/>
  <c r="F29" i="7" s="1"/>
  <c r="G29" i="7" s="1"/>
  <c r="D31" i="7"/>
  <c r="P32" i="7"/>
  <c r="F31" i="7"/>
  <c r="G31" i="7" s="1"/>
  <c r="D33" i="7"/>
  <c r="P34" i="7" s="1"/>
  <c r="F33" i="7" s="1"/>
  <c r="D35" i="7"/>
  <c r="P36" i="7" s="1"/>
  <c r="F35" i="7" s="1"/>
  <c r="G35" i="7" s="1"/>
  <c r="D37" i="7"/>
  <c r="P38" i="7" s="1"/>
  <c r="F37" i="7" s="1"/>
  <c r="G37" i="7" s="1"/>
  <c r="D39" i="7"/>
  <c r="P40" i="7"/>
  <c r="F39" i="7"/>
  <c r="G39" i="7" s="1"/>
  <c r="D41" i="7"/>
  <c r="P42" i="7" s="1"/>
  <c r="F41" i="7" s="1"/>
  <c r="D43" i="7"/>
  <c r="P44" i="7" s="1"/>
  <c r="F43" i="7" s="1"/>
  <c r="D45" i="7"/>
  <c r="P46" i="7" s="1"/>
  <c r="F45" i="7" s="1"/>
  <c r="G45" i="7" s="1"/>
  <c r="D47" i="7"/>
  <c r="P48" i="7" s="1"/>
  <c r="F47" i="7" s="1"/>
  <c r="G47" i="7" s="1"/>
  <c r="D49" i="7"/>
  <c r="P50" i="7" s="1"/>
  <c r="F49" i="7" s="1"/>
  <c r="P52" i="7"/>
  <c r="D51" i="7"/>
  <c r="D13" i="7"/>
  <c r="P14" i="7" s="1"/>
  <c r="F13" i="7" s="1"/>
  <c r="P15" i="7"/>
  <c r="P17" i="7"/>
  <c r="P19" i="7"/>
  <c r="P21" i="7"/>
  <c r="P23" i="7"/>
  <c r="P25" i="7"/>
  <c r="P27" i="7"/>
  <c r="P29" i="7"/>
  <c r="P31" i="7"/>
  <c r="P33" i="7"/>
  <c r="P35" i="7"/>
  <c r="P37" i="7"/>
  <c r="P39" i="7"/>
  <c r="P41" i="7"/>
  <c r="P43" i="7"/>
  <c r="P45" i="7"/>
  <c r="P47" i="7"/>
  <c r="P49" i="7"/>
  <c r="P51" i="7"/>
  <c r="P53" i="7"/>
  <c r="H14" i="7"/>
  <c r="H16" i="7" s="1"/>
  <c r="H18" i="7" s="1"/>
  <c r="H20" i="7" s="1"/>
  <c r="H22" i="7" s="1"/>
  <c r="H24" i="7" s="1"/>
  <c r="H26" i="7" s="1"/>
  <c r="H28" i="7" s="1"/>
  <c r="H30" i="7" s="1"/>
  <c r="H32" i="7" s="1"/>
  <c r="H34" i="7" s="1"/>
  <c r="H36" i="7" s="1"/>
  <c r="H38" i="7" s="1"/>
  <c r="H40" i="7" s="1"/>
  <c r="H42" i="7" s="1"/>
  <c r="H44" i="7" s="1"/>
  <c r="H46" i="7" s="1"/>
  <c r="H48" i="7" s="1"/>
  <c r="H50" i="7" s="1"/>
  <c r="H52" i="7"/>
  <c r="I48" i="13"/>
  <c r="I44" i="13"/>
  <c r="I30" i="13" l="1"/>
  <c r="G29" i="13"/>
  <c r="I14" i="7"/>
  <c r="G13" i="7"/>
  <c r="J14" i="7" s="1"/>
  <c r="F31" i="13"/>
  <c r="I32" i="13" s="1"/>
  <c r="F49" i="13"/>
  <c r="F33" i="13"/>
  <c r="F37" i="13"/>
  <c r="G37" i="13" s="1"/>
  <c r="F17" i="13"/>
  <c r="F23" i="13"/>
  <c r="F15" i="13"/>
  <c r="F51" i="7"/>
  <c r="I52" i="7" s="1"/>
  <c r="F21" i="13"/>
  <c r="I22" i="13" s="1"/>
  <c r="G23" i="13"/>
  <c r="I24" i="13"/>
  <c r="G27" i="7"/>
  <c r="G17" i="7"/>
  <c r="G19" i="7"/>
  <c r="I18" i="13"/>
  <c r="G17" i="13"/>
  <c r="G43" i="7"/>
  <c r="G41" i="7"/>
  <c r="G21" i="13"/>
  <c r="G13" i="13"/>
  <c r="I46" i="13"/>
  <c r="G49" i="7"/>
  <c r="I16" i="7"/>
  <c r="I18" i="7" s="1"/>
  <c r="I20" i="7" s="1"/>
  <c r="I22" i="7" s="1"/>
  <c r="I24" i="7" s="1"/>
  <c r="I26" i="7" s="1"/>
  <c r="I28" i="7" s="1"/>
  <c r="I30" i="7" s="1"/>
  <c r="I32" i="7" s="1"/>
  <c r="I34" i="7" s="1"/>
  <c r="I36" i="7" s="1"/>
  <c r="I38" i="7" s="1"/>
  <c r="I40" i="7" s="1"/>
  <c r="I42" i="7" s="1"/>
  <c r="I44" i="7" s="1"/>
  <c r="I46" i="7" s="1"/>
  <c r="I48" i="7" s="1"/>
  <c r="I50" i="7" s="1"/>
  <c r="I20" i="13"/>
  <c r="G25" i="13"/>
  <c r="F41" i="13"/>
  <c r="I52" i="13"/>
  <c r="G51" i="13"/>
  <c r="I40" i="13"/>
  <c r="G39" i="13"/>
  <c r="I28" i="13"/>
  <c r="G33" i="7"/>
  <c r="F35" i="13"/>
  <c r="I34" i="13" l="1"/>
  <c r="G33" i="13"/>
  <c r="I50" i="13"/>
  <c r="G49" i="13"/>
  <c r="F54" i="7"/>
  <c r="I38" i="13"/>
  <c r="G15" i="13"/>
  <c r="F54" i="13" s="1"/>
  <c r="I16" i="13"/>
  <c r="G31" i="13"/>
  <c r="G51" i="7"/>
  <c r="J16" i="7"/>
  <c r="J15" i="7"/>
  <c r="J14" i="13"/>
  <c r="I36" i="13"/>
  <c r="G35" i="13"/>
  <c r="G41" i="13"/>
  <c r="I42" i="13"/>
  <c r="J16" i="13" l="1"/>
  <c r="J15" i="13"/>
  <c r="J18" i="7"/>
  <c r="J17" i="7"/>
  <c r="J19" i="7" l="1"/>
  <c r="J20" i="7"/>
  <c r="J17" i="13"/>
  <c r="J18" i="13"/>
  <c r="J22" i="7" l="1"/>
  <c r="J21" i="7"/>
  <c r="J19" i="13"/>
  <c r="J20" i="13"/>
  <c r="J22" i="13" l="1"/>
  <c r="J21" i="13"/>
  <c r="J24" i="7"/>
  <c r="J23" i="7"/>
  <c r="J26" i="7" l="1"/>
  <c r="J25" i="7"/>
  <c r="J23" i="13"/>
  <c r="J24" i="13"/>
  <c r="J26" i="13" l="1"/>
  <c r="J25" i="13"/>
  <c r="J28" i="7"/>
  <c r="J27" i="7"/>
  <c r="J30" i="7" l="1"/>
  <c r="J29" i="7"/>
  <c r="J27" i="13"/>
  <c r="J28" i="13"/>
  <c r="J30" i="13" l="1"/>
  <c r="J29" i="13"/>
  <c r="J32" i="7"/>
  <c r="J31" i="7"/>
  <c r="J33" i="7" l="1"/>
  <c r="J34" i="7"/>
  <c r="J31" i="13"/>
  <c r="J32" i="13"/>
  <c r="J33" i="13" l="1"/>
  <c r="J34" i="13"/>
  <c r="J35" i="7"/>
  <c r="J36" i="7"/>
  <c r="J38" i="7" l="1"/>
  <c r="J37" i="7"/>
  <c r="J35" i="13"/>
  <c r="J36" i="13"/>
  <c r="J38" i="13" l="1"/>
  <c r="J37" i="13"/>
  <c r="J40" i="7"/>
  <c r="J39" i="7"/>
  <c r="J42" i="7" l="1"/>
  <c r="J41" i="7"/>
  <c r="J39" i="13"/>
  <c r="J40" i="13"/>
  <c r="J42" i="13" l="1"/>
  <c r="J41" i="13"/>
  <c r="J43" i="7"/>
  <c r="J44" i="7"/>
  <c r="J45" i="7" l="1"/>
  <c r="J46" i="7"/>
  <c r="J43" i="13"/>
  <c r="J44" i="13"/>
  <c r="J45" i="13" l="1"/>
  <c r="J46" i="13"/>
  <c r="J48" i="7"/>
  <c r="J47" i="7"/>
  <c r="J48" i="13" l="1"/>
  <c r="J47" i="13"/>
  <c r="J49" i="7"/>
  <c r="J50" i="7"/>
  <c r="J52" i="7" l="1"/>
  <c r="J53" i="7" s="1"/>
  <c r="J51" i="7"/>
  <c r="J49" i="13"/>
  <c r="J50" i="13"/>
  <c r="J51" i="13" l="1"/>
  <c r="J52" i="13"/>
  <c r="J53" i="13" s="1"/>
</calcChain>
</file>

<file path=xl/sharedStrings.xml><?xml version="1.0" encoding="utf-8"?>
<sst xmlns="http://schemas.openxmlformats.org/spreadsheetml/2006/main" count="159" uniqueCount="117">
  <si>
    <t>Route:</t>
  </si>
  <si>
    <t>Pausen</t>
  </si>
  <si>
    <t>Höhe</t>
  </si>
  <si>
    <t>Horizontaldistanz in km</t>
  </si>
  <si>
    <t>Leistungskilometer</t>
  </si>
  <si>
    <t>km</t>
  </si>
  <si>
    <t>Lkm</t>
  </si>
  <si>
    <t>h:mm</t>
  </si>
  <si>
    <t>hh:mm</t>
  </si>
  <si>
    <t>TOTAL Marschzeit ohne Pausen</t>
  </si>
  <si>
    <t>Höhe ü.M.</t>
  </si>
  <si>
    <t>Hilfstabelle für Höhenprofil</t>
  </si>
  <si>
    <t>Zwischenwerte</t>
  </si>
  <si>
    <t>Gesamtsummen</t>
  </si>
  <si>
    <t>Horizontaldistanz</t>
  </si>
  <si>
    <t>Marschzeit</t>
  </si>
  <si>
    <t>Vrin</t>
  </si>
  <si>
    <t>Cons</t>
  </si>
  <si>
    <t>Sogn Giusep</t>
  </si>
  <si>
    <t>Puzzatsch</t>
  </si>
  <si>
    <t>Tegia Sut</t>
  </si>
  <si>
    <t>Pass  Diesrut</t>
  </si>
  <si>
    <t>Camona</t>
  </si>
  <si>
    <t>Carpet la Greina</t>
  </si>
  <si>
    <t>Terri Hütte</t>
  </si>
  <si>
    <t>Pt. 2265</t>
  </si>
  <si>
    <t>Pt. 2246</t>
  </si>
  <si>
    <t>Pt. 2344</t>
  </si>
  <si>
    <t>Greina Pass</t>
  </si>
  <si>
    <t>Pt. 2379</t>
  </si>
  <si>
    <t>bei Scaletta Hütte</t>
  </si>
  <si>
    <t>Pian Geirett</t>
  </si>
  <si>
    <t>Alpe di Camadra di Fuori</t>
  </si>
  <si>
    <t>Daigra</t>
  </si>
  <si>
    <t>Baselga</t>
  </si>
  <si>
    <t>Campo (Blenio)</t>
  </si>
  <si>
    <t>Steigung/Gefälle</t>
  </si>
  <si>
    <t>%</t>
  </si>
  <si>
    <t>Datum:</t>
  </si>
  <si>
    <t>erstellt von:</t>
  </si>
  <si>
    <t>Landeskarten:</t>
  </si>
  <si>
    <t>Bemerkungen</t>
  </si>
  <si>
    <t>Ort, Flurname, Koordinaten</t>
  </si>
  <si>
    <t>Höhendifferenz in 100m *</t>
  </si>
  <si>
    <t>Leistungskilometer **</t>
  </si>
  <si>
    <t>Geplante Zeit</t>
  </si>
  <si>
    <t>Tatsächliche Zeit</t>
  </si>
  <si>
    <t>Distanz</t>
  </si>
  <si>
    <t>hm</t>
  </si>
  <si>
    <t>Fahrplan</t>
  </si>
  <si>
    <t>Ort</t>
  </si>
  <si>
    <t>Zeit</t>
  </si>
  <si>
    <t>Bezug:</t>
  </si>
  <si>
    <t>www.cudesch.pbs.ch</t>
  </si>
  <si>
    <t>Geschwindigkeitsfaktoren</t>
  </si>
  <si>
    <t>mit Gepäck</t>
  </si>
  <si>
    <t>ohne Gepäck</t>
  </si>
  <si>
    <t>Velofahren</t>
  </si>
  <si>
    <t>Die Zeitberechnung mit Leistunskilometern ist beim Velofahren wesentlich ungenauer als beim Wandern. Steigungen und Gefälle haben einen grösseren Einfluss. Die hier aufgeführten Faktoren gelten für falche Velotouren.</t>
  </si>
  <si>
    <t>wenig trainierte oder grosse Gruppen</t>
  </si>
  <si>
    <t>trainierte, kleine Gruppe, gute Velos</t>
  </si>
  <si>
    <t>Gefälle</t>
  </si>
  <si>
    <t>Weitere Faktoren</t>
  </si>
  <si>
    <t>schneller</t>
  </si>
  <si>
    <t>langsamer</t>
  </si>
  <si>
    <t>Gruppengrösse</t>
  </si>
  <si>
    <t>Tageszeit</t>
  </si>
  <si>
    <t>Wetter</t>
  </si>
  <si>
    <t>Gepäck</t>
  </si>
  <si>
    <t>Wege</t>
  </si>
  <si>
    <t>Kartensicherheit</t>
  </si>
  <si>
    <t>klein</t>
  </si>
  <si>
    <t>Morgen, Nacht</t>
  </si>
  <si>
    <t>kühl</t>
  </si>
  <si>
    <t>wenig</t>
  </si>
  <si>
    <t>gute Wege</t>
  </si>
  <si>
    <t>gross</t>
  </si>
  <si>
    <t>Nachmittag, Abend</t>
  </si>
  <si>
    <t>heiss</t>
  </si>
  <si>
    <t>viel</t>
  </si>
  <si>
    <t>Geröllfelder, querfeldein</t>
  </si>
  <si>
    <t>15 min / Lkm
4 Lkm / h</t>
  </si>
  <si>
    <t>12 min / Lkm
5 Lkm / h</t>
  </si>
  <si>
    <t>10 min /Lkm
6 Lkm / h</t>
  </si>
  <si>
    <t>5 min / Lkm
12 km / h</t>
  </si>
  <si>
    <t>4 min /Lkm
15 km / h</t>
  </si>
  <si>
    <t>4 min / Lkm
15 km / h</t>
  </si>
  <si>
    <t>3 min / Lkm
20 km / h</t>
  </si>
  <si>
    <t>Für grosse und steie Abstiege im Gebirge braucht man mehr Zeit. Das Gefälle wird berücksichtigt, wenn es sich um mehr als 20 m auf 100 m Horizontaldistanz handelt. Dann entsprechen 150 Höhenmeter einem Leistungskilometer.</t>
  </si>
  <si>
    <t>untrainierte Gruppen,
Kinder,
grosse Gruppen</t>
  </si>
  <si>
    <t>trainierte Gruppen,
Jugendliche,
kleine Gruppen</t>
  </si>
  <si>
    <t>gute Karten-
kenntnisse</t>
  </si>
  <si>
    <t>häufige Kar-
tenkontrollen</t>
  </si>
  <si>
    <t>01-2007</t>
  </si>
  <si>
    <t>Bemerkungen
* Höhenmeter direkt
in Hektometer notie-
ren (1 hm = 100 m)
** Leistungskilometer:
Distanz (in km) +
Steigung (in hm)</t>
  </si>
  <si>
    <t>Vrin (GR) - Disrut Pass - Greina Ebene - Campo (Blenio)</t>
  </si>
  <si>
    <t>Omega</t>
  </si>
  <si>
    <t>Hüttenübernachtung</t>
  </si>
  <si>
    <t>1233 Greina
1234 Vals
1253 Olivone</t>
  </si>
  <si>
    <t>Olten ab:</t>
  </si>
  <si>
    <t>Vrin an:</t>
  </si>
  <si>
    <t>Campo ab:</t>
  </si>
  <si>
    <t>Olten an:</t>
  </si>
  <si>
    <t>via Zürich-Chur-Ilanz</t>
  </si>
  <si>
    <t>via Olivone-Biasca-Luzern</t>
  </si>
  <si>
    <t>22.-23.09.2007</t>
  </si>
  <si>
    <t>Mittagspause</t>
  </si>
  <si>
    <t>Geschwindigkeits-
faktor (Lkm / h):</t>
  </si>
  <si>
    <t>Die Marschtabelle entspricht der Vorlage aus dem cudesch.</t>
  </si>
  <si>
    <r>
      <t>Marschzeitberechnung</t>
    </r>
    <r>
      <rPr>
        <sz val="10"/>
        <color indexed="9"/>
        <rFont val="Arial"/>
        <family val="2"/>
      </rPr>
      <t xml:space="preserve">
cudesch</t>
    </r>
  </si>
  <si>
    <t>12-2017</t>
  </si>
  <si>
    <t>Erstellt wurde diese Tabelle von Philipp Just/Grizzly</t>
  </si>
  <si>
    <t>Ergänzt von Thomas Scheidgen/Phantom</t>
  </si>
  <si>
    <t>Die effektive Marschgeschwindigkeit hängt von vielen Faktoren ab. Einzelne schwierige Stellen können zu «Zeitfressern» werden. Einige wichtige Faktoren, welche du berücksichtigen solltest:</t>
  </si>
  <si>
    <t>Angepasst im Rahmen der cudesch-Erarbeitung von Stephan Heimgartner / Omega</t>
  </si>
  <si>
    <t>Angepasst im Rahmen der cudesch-Überarbeitung von Tobias Juon / Appendix</t>
  </si>
  <si>
    <t>-&gt; Trekking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</si>
</sst>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h\:mm"/>
    <numFmt numFmtId="166" formatCode="hh\:mm"/>
  </numFmts>
  <fonts count="15" x14ac:knownFonts="1">
    <font>
      <sz val="10"/>
      <name val="MS Sans Serif"/>
    </font>
    <font>
      <sz val="10"/>
      <name val="MS Sans Serif"/>
    </font>
    <font>
      <sz val="10"/>
      <name val="Arial"/>
      <family val="2"/>
    </font>
    <font>
      <b/>
      <sz val="10"/>
      <name val="Arial"/>
      <family val="2"/>
    </font>
    <font>
      <sz val="8"/>
      <name val="Arial"/>
      <family val="2"/>
    </font>
    <font>
      <sz val="10"/>
      <name val="MS Sans Serif"/>
    </font>
    <font>
      <sz val="10"/>
      <color indexed="9"/>
      <name val="Arial"/>
      <family val="2"/>
    </font>
    <font>
      <b/>
      <sz val="20"/>
      <color indexed="9"/>
      <name val="Arial"/>
      <family val="2"/>
    </font>
    <font>
      <b/>
      <sz val="15"/>
      <name val="Arial"/>
      <family val="2"/>
    </font>
    <font>
      <sz val="15"/>
      <name val="MS Sans Serif"/>
    </font>
    <font>
      <u/>
      <sz val="10"/>
      <color indexed="12"/>
      <name val="MS Sans Serif"/>
    </font>
    <font>
      <sz val="12"/>
      <name val="Arial"/>
      <family val="2"/>
    </font>
    <font>
      <b/>
      <sz val="12"/>
      <name val="Arial"/>
      <family val="2"/>
    </font>
    <font>
      <b/>
      <sz val="14"/>
      <name val="Arial"/>
      <family val="2"/>
    </font>
    <font>
      <u/>
      <sz val="10"/>
      <color indexed="12"/>
      <name val="Arial"/>
      <family val="2"/>
    </font>
  </fonts>
  <fills count="5">
    <fill>
      <patternFill patternType="none"/>
    </fill>
    <fill>
      <patternFill patternType="gray125"/>
    </fill>
    <fill>
      <patternFill patternType="solid">
        <fgColor indexed="43"/>
        <bgColor indexed="64"/>
      </patternFill>
    </fill>
    <fill>
      <patternFill patternType="lightDown"/>
    </fill>
    <fill>
      <patternFill patternType="solid">
        <fgColor indexed="2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right/>
      <top style="thin">
        <color auto="1"/>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131">
    <xf numFmtId="0" fontId="0" fillId="0" borderId="0" xfId="0"/>
    <xf numFmtId="0" fontId="2" fillId="2" borderId="1" xfId="0" applyFont="1" applyFill="1" applyBorder="1" applyAlignment="1" applyProtection="1">
      <alignment horizontal="center"/>
      <protection locked="0"/>
    </xf>
    <xf numFmtId="0" fontId="2" fillId="0" borderId="0" xfId="0" applyFont="1"/>
    <xf numFmtId="0" fontId="2" fillId="0" borderId="0" xfId="0" applyFont="1" applyAlignment="1">
      <alignment horizontal="left"/>
    </xf>
    <xf numFmtId="14" fontId="2" fillId="0" borderId="0" xfId="0" applyNumberFormat="1" applyFont="1" applyAlignment="1">
      <alignment horizontal="left"/>
    </xf>
    <xf numFmtId="0" fontId="2" fillId="0" borderId="2" xfId="0" applyFont="1" applyBorder="1" applyAlignment="1">
      <alignment vertical="top"/>
    </xf>
    <xf numFmtId="0" fontId="2" fillId="0" borderId="1" xfId="0" applyFont="1" applyBorder="1" applyAlignment="1">
      <alignment wrapText="1"/>
    </xf>
    <xf numFmtId="0" fontId="2" fillId="0" borderId="0" xfId="0" applyFont="1" applyAlignment="1">
      <alignment horizontal="center"/>
    </xf>
    <xf numFmtId="0" fontId="2" fillId="2" borderId="1" xfId="0" applyFont="1" applyFill="1" applyBorder="1" applyAlignment="1">
      <alignment horizontal="center"/>
    </xf>
    <xf numFmtId="0" fontId="2" fillId="0" borderId="1" xfId="0" applyFont="1" applyBorder="1" applyAlignment="1">
      <alignment horizontal="center"/>
    </xf>
    <xf numFmtId="1" fontId="2" fillId="0" borderId="1" xfId="0" applyNumberFormat="1" applyFont="1" applyBorder="1" applyAlignment="1">
      <alignment horizontal="center"/>
    </xf>
    <xf numFmtId="0" fontId="3" fillId="0" borderId="0" xfId="0" applyFont="1"/>
    <xf numFmtId="1" fontId="3" fillId="0" borderId="0" xfId="0" applyNumberFormat="1" applyFont="1"/>
    <xf numFmtId="1" fontId="2" fillId="3" borderId="1" xfId="0" applyNumberFormat="1" applyFont="1" applyFill="1" applyBorder="1" applyAlignment="1">
      <alignment vertical="center"/>
    </xf>
    <xf numFmtId="0" fontId="2" fillId="3" borderId="1" xfId="0" applyFont="1" applyFill="1" applyBorder="1" applyAlignment="1">
      <alignment vertical="center"/>
    </xf>
    <xf numFmtId="0" fontId="2" fillId="0" borderId="0" xfId="0" applyFont="1" applyAlignment="1">
      <alignment vertical="center"/>
    </xf>
    <xf numFmtId="0" fontId="4" fillId="0" borderId="1" xfId="0" applyFont="1" applyBorder="1" applyAlignment="1">
      <alignment horizontal="left"/>
    </xf>
    <xf numFmtId="0" fontId="4" fillId="0" borderId="0" xfId="0" applyFont="1"/>
    <xf numFmtId="1" fontId="4" fillId="0" borderId="0" xfId="0" applyNumberFormat="1" applyFont="1"/>
    <xf numFmtId="164" fontId="2" fillId="0" borderId="1" xfId="0" applyNumberFormat="1" applyFont="1" applyBorder="1" applyAlignment="1">
      <alignment vertical="center"/>
    </xf>
    <xf numFmtId="1" fontId="2" fillId="0" borderId="1" xfId="0" applyNumberFormat="1" applyFont="1" applyBorder="1" applyAlignment="1">
      <alignment vertical="center"/>
    </xf>
    <xf numFmtId="1" fontId="2" fillId="0" borderId="0" xfId="0" applyNumberFormat="1" applyFont="1" applyAlignment="1">
      <alignment vertical="center"/>
    </xf>
    <xf numFmtId="164" fontId="2" fillId="0" borderId="3" xfId="0" applyNumberFormat="1" applyFont="1" applyBorder="1" applyAlignment="1">
      <alignment vertical="center"/>
    </xf>
    <xf numFmtId="164" fontId="2" fillId="0" borderId="4" xfId="0" applyNumberFormat="1" applyFont="1" applyBorder="1" applyAlignment="1">
      <alignment vertical="center"/>
    </xf>
    <xf numFmtId="164" fontId="2" fillId="3" borderId="1" xfId="0" applyNumberFormat="1" applyFont="1" applyFill="1" applyBorder="1" applyAlignment="1">
      <alignment vertical="center"/>
    </xf>
    <xf numFmtId="165" fontId="2" fillId="3" borderId="1" xfId="0" applyNumberFormat="1" applyFont="1" applyFill="1" applyBorder="1" applyAlignment="1">
      <alignment vertical="center"/>
    </xf>
    <xf numFmtId="0" fontId="8" fillId="0" borderId="2" xfId="0" applyFont="1" applyBorder="1"/>
    <xf numFmtId="0" fontId="8" fillId="0" borderId="5" xfId="0" applyFont="1" applyBorder="1"/>
    <xf numFmtId="0" fontId="8" fillId="0" borderId="6" xfId="0" applyFont="1" applyBorder="1"/>
    <xf numFmtId="0" fontId="2" fillId="0" borderId="1" xfId="0" applyFont="1" applyBorder="1" applyAlignment="1">
      <alignment horizontal="left"/>
    </xf>
    <xf numFmtId="0" fontId="11" fillId="0" borderId="0" xfId="0" applyFont="1"/>
    <xf numFmtId="0" fontId="11" fillId="0" borderId="1" xfId="0" applyFont="1" applyBorder="1" applyAlignment="1">
      <alignment vertical="center" wrapText="1"/>
    </xf>
    <xf numFmtId="0" fontId="11" fillId="0" borderId="0" xfId="0" applyFont="1" applyAlignment="1">
      <alignment vertical="center" wrapText="1"/>
    </xf>
    <xf numFmtId="0" fontId="2" fillId="2" borderId="1" xfId="0" applyFont="1" applyFill="1" applyBorder="1"/>
    <xf numFmtId="49" fontId="2" fillId="2" borderId="1" xfId="0" applyNumberFormat="1" applyFont="1" applyFill="1" applyBorder="1" applyProtection="1">
      <protection locked="0"/>
    </xf>
    <xf numFmtId="20" fontId="2" fillId="2" borderId="1" xfId="0" applyNumberFormat="1" applyFont="1" applyFill="1" applyBorder="1"/>
    <xf numFmtId="17" fontId="2" fillId="0" borderId="0" xfId="0" quotePrefix="1" applyNumberFormat="1" applyFont="1"/>
    <xf numFmtId="0" fontId="14" fillId="0" borderId="0" xfId="1" applyFont="1" applyAlignment="1" applyProtection="1"/>
    <xf numFmtId="0" fontId="2" fillId="0" borderId="0" xfId="0" quotePrefix="1" applyFont="1"/>
    <xf numFmtId="0" fontId="2" fillId="2" borderId="1" xfId="0" applyFont="1" applyFill="1" applyBorder="1" applyAlignment="1" applyProtection="1">
      <alignment vertical="center" wrapText="1"/>
      <protection locked="0"/>
    </xf>
    <xf numFmtId="165" fontId="2" fillId="2" borderId="1" xfId="0" applyNumberFormat="1" applyFont="1" applyFill="1" applyBorder="1" applyAlignment="1" applyProtection="1">
      <alignment vertical="center"/>
      <protection locked="0"/>
    </xf>
    <xf numFmtId="20" fontId="2" fillId="0" borderId="1" xfId="0" applyNumberFormat="1" applyFont="1" applyBorder="1" applyAlignment="1">
      <alignment vertical="center"/>
    </xf>
    <xf numFmtId="164" fontId="2" fillId="0" borderId="1" xfId="0" applyNumberFormat="1" applyFont="1" applyBorder="1" applyAlignment="1">
      <alignment vertical="center"/>
    </xf>
    <xf numFmtId="0" fontId="2" fillId="0" borderId="1" xfId="0" applyFont="1" applyBorder="1" applyAlignment="1">
      <alignment vertical="center"/>
    </xf>
    <xf numFmtId="2" fontId="2" fillId="0" borderId="1" xfId="0" applyNumberFormat="1" applyFont="1" applyBorder="1" applyAlignment="1">
      <alignment vertical="center"/>
    </xf>
    <xf numFmtId="164" fontId="2" fillId="2" borderId="1" xfId="0" applyNumberFormat="1"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165" fontId="2" fillId="0" borderId="1" xfId="0" applyNumberFormat="1" applyFont="1" applyBorder="1" applyAlignment="1">
      <alignment vertical="center"/>
    </xf>
    <xf numFmtId="166" fontId="2" fillId="0" borderId="1" xfId="0" applyNumberFormat="1" applyFont="1" applyBorder="1" applyAlignment="1">
      <alignment vertical="center"/>
    </xf>
    <xf numFmtId="0" fontId="2" fillId="2" borderId="7" xfId="0" applyFont="1" applyFill="1" applyBorder="1" applyAlignment="1" applyProtection="1">
      <alignment vertical="center"/>
      <protection locked="0"/>
    </xf>
    <xf numFmtId="0" fontId="0" fillId="0" borderId="8" xfId="0" applyBorder="1" applyAlignment="1" applyProtection="1">
      <alignment vertical="center"/>
      <protection locked="0"/>
    </xf>
    <xf numFmtId="0" fontId="2" fillId="2" borderId="9" xfId="0" applyFont="1" applyFill="1" applyBorder="1" applyAlignment="1" applyProtection="1">
      <alignment vertical="center"/>
      <protection locked="0"/>
    </xf>
    <xf numFmtId="0" fontId="0" fillId="0" borderId="10" xfId="0" applyBorder="1" applyAlignment="1" applyProtection="1">
      <alignment vertical="center"/>
      <protection locked="0"/>
    </xf>
    <xf numFmtId="20" fontId="2" fillId="2" borderId="1" xfId="0" applyNumberFormat="1" applyFont="1" applyFill="1" applyBorder="1" applyAlignment="1" applyProtection="1">
      <alignment vertical="center"/>
      <protection locked="0"/>
    </xf>
    <xf numFmtId="164" fontId="2" fillId="2" borderId="1" xfId="0" applyNumberFormat="1" applyFont="1" applyFill="1" applyBorder="1" applyAlignment="1" applyProtection="1">
      <alignment vertical="center" wrapText="1"/>
      <protection locked="0"/>
    </xf>
    <xf numFmtId="0" fontId="2" fillId="3" borderId="1" xfId="0" applyFont="1" applyFill="1" applyBorder="1" applyAlignment="1">
      <alignment vertical="center"/>
    </xf>
    <xf numFmtId="0" fontId="2" fillId="0" borderId="11" xfId="0" applyFont="1" applyBorder="1" applyAlignment="1">
      <alignment horizontal="center" textRotation="90"/>
    </xf>
    <xf numFmtId="0" fontId="0" fillId="0" borderId="11" xfId="0" applyBorder="1" applyAlignment="1">
      <alignment horizontal="center" textRotation="90"/>
    </xf>
    <xf numFmtId="0" fontId="0" fillId="0" borderId="4" xfId="0" applyBorder="1" applyAlignment="1">
      <alignment horizontal="center" textRotation="90"/>
    </xf>
    <xf numFmtId="0" fontId="2" fillId="0" borderId="2" xfId="0" applyFont="1" applyBorder="1" applyAlignment="1">
      <alignment horizontal="left"/>
    </xf>
    <xf numFmtId="0" fontId="2" fillId="0" borderId="6" xfId="0" applyFont="1" applyBorder="1" applyAlignment="1">
      <alignment horizontal="left"/>
    </xf>
    <xf numFmtId="0" fontId="2" fillId="2" borderId="9" xfId="0" applyFont="1" applyFill="1" applyBorder="1" applyAlignment="1" applyProtection="1">
      <alignment vertical="top" wrapText="1"/>
      <protection locked="0"/>
    </xf>
    <xf numFmtId="0" fontId="0" fillId="2" borderId="12" xfId="0" applyFill="1" applyBorder="1" applyAlignment="1" applyProtection="1">
      <alignment vertical="top" wrapText="1"/>
      <protection locked="0"/>
    </xf>
    <xf numFmtId="0" fontId="0" fillId="2" borderId="10" xfId="0" applyFill="1" applyBorder="1" applyAlignment="1" applyProtection="1">
      <alignment vertical="top" wrapText="1"/>
      <protection locked="0"/>
    </xf>
    <xf numFmtId="0" fontId="2" fillId="2" borderId="3" xfId="0" applyFont="1" applyFill="1" applyBorder="1" applyAlignment="1" applyProtection="1">
      <alignment vertical="center"/>
      <protection locked="0"/>
    </xf>
    <xf numFmtId="0" fontId="2" fillId="2" borderId="4" xfId="0" applyFont="1" applyFill="1" applyBorder="1" applyAlignment="1" applyProtection="1">
      <alignment vertical="center"/>
      <protection locked="0"/>
    </xf>
    <xf numFmtId="0" fontId="0" fillId="2" borderId="4" xfId="0" applyFill="1" applyBorder="1" applyAlignment="1" applyProtection="1">
      <alignment vertical="center"/>
      <protection locked="0"/>
    </xf>
    <xf numFmtId="0" fontId="2" fillId="2" borderId="2" xfId="0"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3" fillId="0" borderId="2" xfId="0" applyFont="1" applyBorder="1"/>
    <xf numFmtId="0" fontId="0" fillId="0" borderId="5" xfId="0" applyBorder="1"/>
    <xf numFmtId="0" fontId="0" fillId="0" borderId="6" xfId="0" applyBorder="1"/>
    <xf numFmtId="0" fontId="3" fillId="0" borderId="5" xfId="0" applyFont="1" applyBorder="1"/>
    <xf numFmtId="0" fontId="2" fillId="0" borderId="2" xfId="0" applyFont="1" applyBorder="1"/>
    <xf numFmtId="0" fontId="2" fillId="0" borderId="6" xfId="0" applyFont="1" applyBorder="1"/>
    <xf numFmtId="0" fontId="2" fillId="2" borderId="6" xfId="0" applyFont="1" applyFill="1" applyBorder="1" applyProtection="1">
      <protection locked="0"/>
    </xf>
    <xf numFmtId="0" fontId="8" fillId="0" borderId="2" xfId="0" applyFont="1" applyBorder="1"/>
    <xf numFmtId="0" fontId="9" fillId="0" borderId="5" xfId="0" applyFont="1" applyBorder="1"/>
    <xf numFmtId="0" fontId="9" fillId="0" borderId="6" xfId="0" applyFont="1" applyBorder="1"/>
    <xf numFmtId="166" fontId="3" fillId="0" borderId="6" xfId="0" applyNumberFormat="1" applyFont="1" applyBorder="1"/>
    <xf numFmtId="0" fontId="1" fillId="0" borderId="1" xfId="0" applyFont="1" applyBorder="1"/>
    <xf numFmtId="0" fontId="7" fillId="4" borderId="0" xfId="0" applyFont="1" applyFill="1" applyAlignment="1">
      <alignment horizontal="left" wrapText="1" indent="1"/>
    </xf>
    <xf numFmtId="0" fontId="6" fillId="4" borderId="0" xfId="0" applyFont="1" applyFill="1" applyAlignment="1">
      <alignment horizontal="left" wrapText="1" indent="1"/>
    </xf>
    <xf numFmtId="0" fontId="2" fillId="2" borderId="5" xfId="0" applyFont="1" applyFill="1" applyBorder="1" applyAlignment="1" applyProtection="1">
      <alignment vertical="top" wrapText="1"/>
      <protection locked="0"/>
    </xf>
    <xf numFmtId="0" fontId="0" fillId="2" borderId="5" xfId="0" applyFill="1" applyBorder="1" applyAlignment="1" applyProtection="1">
      <alignment vertical="top" wrapText="1"/>
      <protection locked="0"/>
    </xf>
    <xf numFmtId="0" fontId="0" fillId="2" borderId="6" xfId="0" applyFill="1" applyBorder="1" applyAlignment="1" applyProtection="1">
      <alignment vertical="top" wrapText="1"/>
      <protection locked="0"/>
    </xf>
    <xf numFmtId="14" fontId="2" fillId="2" borderId="5" xfId="0" applyNumberFormat="1" applyFont="1" applyFill="1" applyBorder="1" applyAlignment="1" applyProtection="1">
      <alignment vertical="top"/>
      <protection locked="0"/>
    </xf>
    <xf numFmtId="0" fontId="0" fillId="2" borderId="6" xfId="0" applyFill="1" applyBorder="1" applyAlignment="1" applyProtection="1">
      <alignment vertical="top"/>
      <protection locked="0"/>
    </xf>
    <xf numFmtId="1" fontId="2" fillId="0" borderId="11" xfId="0" applyNumberFormat="1" applyFont="1" applyBorder="1" applyAlignment="1">
      <alignment horizontal="center" textRotation="90"/>
    </xf>
    <xf numFmtId="0" fontId="2" fillId="0" borderId="7" xfId="0" applyFont="1" applyBorder="1" applyAlignment="1">
      <alignment horizontal="center"/>
    </xf>
    <xf numFmtId="0" fontId="0" fillId="0" borderId="13" xfId="0" applyBorder="1"/>
    <xf numFmtId="0" fontId="0" fillId="0" borderId="8" xfId="0" applyBorder="1"/>
    <xf numFmtId="0" fontId="3" fillId="0" borderId="2" xfId="0" applyFont="1" applyBorder="1" applyAlignment="1">
      <alignment horizontal="right"/>
    </xf>
    <xf numFmtId="0" fontId="0" fillId="0" borderId="5" xfId="0" applyBorder="1" applyAlignment="1">
      <alignment horizontal="right"/>
    </xf>
    <xf numFmtId="0" fontId="2" fillId="0" borderId="3" xfId="0" applyFont="1" applyBorder="1" applyAlignment="1">
      <alignment wrapText="1"/>
    </xf>
    <xf numFmtId="0" fontId="0" fillId="0" borderId="11" xfId="0" applyBorder="1" applyAlignment="1">
      <alignment wrapText="1"/>
    </xf>
    <xf numFmtId="0" fontId="0" fillId="0" borderId="4" xfId="0" applyBorder="1" applyAlignment="1">
      <alignment wrapText="1"/>
    </xf>
    <xf numFmtId="0" fontId="2" fillId="0" borderId="7" xfId="0" applyFont="1" applyBorder="1" applyAlignment="1">
      <alignment vertical="top"/>
    </xf>
    <xf numFmtId="0" fontId="0" fillId="0" borderId="13" xfId="0" applyBorder="1" applyAlignment="1">
      <alignment vertical="top"/>
    </xf>
    <xf numFmtId="0" fontId="0" fillId="0" borderId="8" xfId="0" applyBorder="1" applyAlignment="1">
      <alignment vertical="top"/>
    </xf>
    <xf numFmtId="0" fontId="2" fillId="2" borderId="7" xfId="0" applyFont="1" applyFill="1" applyBorder="1" applyAlignment="1">
      <alignment vertical="center"/>
    </xf>
    <xf numFmtId="0" fontId="0" fillId="0" borderId="8" xfId="0" applyBorder="1" applyAlignment="1">
      <alignment vertical="center"/>
    </xf>
    <xf numFmtId="0" fontId="2" fillId="2" borderId="9" xfId="0" applyFont="1" applyFill="1" applyBorder="1" applyAlignment="1">
      <alignment vertical="center"/>
    </xf>
    <xf numFmtId="0" fontId="0" fillId="0" borderId="10" xfId="0"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164" fontId="2" fillId="2" borderId="1" xfId="0" applyNumberFormat="1" applyFont="1" applyFill="1" applyBorder="1" applyAlignment="1">
      <alignment vertical="center"/>
    </xf>
    <xf numFmtId="0" fontId="2" fillId="2" borderId="1" xfId="0" applyFont="1" applyFill="1" applyBorder="1" applyAlignment="1">
      <alignment vertical="center"/>
    </xf>
    <xf numFmtId="164" fontId="2" fillId="2" borderId="1" xfId="0" applyNumberFormat="1" applyFont="1" applyFill="1" applyBorder="1" applyAlignment="1">
      <alignment vertical="center" wrapText="1"/>
    </xf>
    <xf numFmtId="165" fontId="2" fillId="2" borderId="1" xfId="0" applyNumberFormat="1" applyFont="1" applyFill="1" applyBorder="1" applyAlignment="1">
      <alignment vertical="center"/>
    </xf>
    <xf numFmtId="0" fontId="2" fillId="2" borderId="5" xfId="0" applyFont="1" applyFill="1" applyBorder="1" applyAlignment="1">
      <alignment vertical="top" wrapText="1"/>
    </xf>
    <xf numFmtId="0" fontId="0" fillId="2" borderId="5" xfId="0" applyFill="1" applyBorder="1" applyAlignment="1">
      <alignment vertical="top" wrapText="1"/>
    </xf>
    <xf numFmtId="0" fontId="0" fillId="2" borderId="6" xfId="0" applyFill="1" applyBorder="1" applyAlignment="1">
      <alignment vertical="top" wrapText="1"/>
    </xf>
    <xf numFmtId="14" fontId="2" fillId="2" borderId="5" xfId="0" applyNumberFormat="1" applyFont="1" applyFill="1" applyBorder="1" applyAlignment="1">
      <alignment horizontal="left" vertical="top"/>
    </xf>
    <xf numFmtId="0" fontId="0" fillId="2" borderId="6" xfId="0" applyFill="1" applyBorder="1" applyAlignment="1">
      <alignment horizontal="left" vertical="top"/>
    </xf>
    <xf numFmtId="0" fontId="2" fillId="2" borderId="2" xfId="0" applyFont="1" applyFill="1" applyBorder="1"/>
    <xf numFmtId="0" fontId="5" fillId="2" borderId="5" xfId="0" applyFont="1" applyFill="1" applyBorder="1"/>
    <xf numFmtId="0" fontId="5" fillId="2" borderId="6" xfId="0" applyFont="1" applyFill="1" applyBorder="1"/>
    <xf numFmtId="0" fontId="2" fillId="2" borderId="6" xfId="0" applyFont="1" applyFill="1" applyBorder="1"/>
    <xf numFmtId="0" fontId="5" fillId="0" borderId="1" xfId="0" applyFont="1" applyBorder="1"/>
    <xf numFmtId="0" fontId="0" fillId="2" borderId="4" xfId="0" applyFill="1" applyBorder="1" applyAlignment="1">
      <alignment vertical="center"/>
    </xf>
    <xf numFmtId="0" fontId="2" fillId="2" borderId="9" xfId="0" applyFont="1" applyFill="1" applyBorder="1" applyAlignment="1">
      <alignment vertical="top" wrapText="1"/>
    </xf>
    <xf numFmtId="0" fontId="0" fillId="2" borderId="12" xfId="0" applyFill="1" applyBorder="1" applyAlignment="1">
      <alignment vertical="top" wrapText="1"/>
    </xf>
    <xf numFmtId="0" fontId="0" fillId="2" borderId="10" xfId="0" applyFill="1" applyBorder="1" applyAlignment="1">
      <alignment vertical="top" wrapText="1"/>
    </xf>
    <xf numFmtId="0" fontId="2" fillId="2" borderId="1" xfId="0" applyFont="1" applyFill="1" applyBorder="1" applyAlignment="1">
      <alignment vertical="center" wrapText="1"/>
    </xf>
    <xf numFmtId="166" fontId="2" fillId="2" borderId="1" xfId="0" applyNumberFormat="1" applyFont="1" applyFill="1" applyBorder="1" applyAlignment="1">
      <alignment vertical="center"/>
    </xf>
    <xf numFmtId="0" fontId="11" fillId="0" borderId="1" xfId="0" applyFont="1" applyBorder="1" applyAlignment="1">
      <alignment vertical="center" wrapText="1"/>
    </xf>
    <xf numFmtId="0" fontId="13" fillId="0" borderId="1" xfId="0" applyFont="1" applyBorder="1" applyAlignment="1">
      <alignment horizontal="center" vertical="center" wrapText="1"/>
    </xf>
    <xf numFmtId="0" fontId="12" fillId="0" borderId="3" xfId="0" applyFont="1" applyBorder="1" applyAlignment="1">
      <alignment horizontal="left" vertical="center" wrapText="1"/>
    </xf>
    <xf numFmtId="0" fontId="11" fillId="0" borderId="4" xfId="0" applyFont="1" applyBorder="1" applyAlignment="1">
      <alignment vertical="center" wrapText="1"/>
    </xf>
  </cellXfs>
  <cellStyles count="2">
    <cellStyle name="Link" xfId="1" builtinId="8"/>
    <cellStyle name="Stand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de-CH"/>
              <a:t>Höhenprofil</a:t>
            </a:r>
          </a:p>
        </c:rich>
      </c:tx>
      <c:layout>
        <c:manualLayout>
          <c:xMode val="edge"/>
          <c:yMode val="edge"/>
          <c:x val="0.437086556233451"/>
          <c:y val="3.06345733041575E-2"/>
        </c:manualLayout>
      </c:layout>
      <c:overlay val="0"/>
      <c:spPr>
        <a:noFill/>
        <a:ln w="25400">
          <a:noFill/>
        </a:ln>
      </c:spPr>
    </c:title>
    <c:autoTitleDeleted val="0"/>
    <c:plotArea>
      <c:layout>
        <c:manualLayout>
          <c:layoutTarget val="inner"/>
          <c:xMode val="edge"/>
          <c:yMode val="edge"/>
          <c:x val="7.2847760640608397E-2"/>
          <c:y val="0.16630214705081001"/>
          <c:w val="0.90949325405850601"/>
          <c:h val="0.71334868340215896"/>
        </c:manualLayout>
      </c:layout>
      <c:scatterChart>
        <c:scatterStyle val="lineMarker"/>
        <c:varyColors val="0"/>
        <c:ser>
          <c:idx val="0"/>
          <c:order val="0"/>
          <c:spPr>
            <a:ln w="12700">
              <a:solidFill>
                <a:srgbClr val="000080"/>
              </a:solidFill>
              <a:prstDash val="solid"/>
            </a:ln>
          </c:spPr>
          <c:marker>
            <c:symbol val="circle"/>
            <c:size val="4"/>
            <c:spPr>
              <a:solidFill>
                <a:srgbClr val="000080"/>
              </a:solidFill>
              <a:ln>
                <a:solidFill>
                  <a:srgbClr val="000080"/>
                </a:solidFill>
                <a:prstDash val="solid"/>
              </a:ln>
            </c:spPr>
          </c:marker>
          <c:xVal>
            <c:numRef>
              <c:f>[0]!x_achse</c:f>
            </c:numRef>
          </c:xVal>
          <c:yVal>
            <c:numRef>
              <c:f>[0]!y_achse</c:f>
              <c:numCache>
                <c:formatCode>General</c:formatCode>
                <c:ptCount val="1"/>
                <c:pt idx="0">
                  <c:v>1</c:v>
                </c:pt>
              </c:numCache>
            </c:numRef>
          </c:yVal>
          <c:smooth val="0"/>
          <c:extLst>
            <c:ext xmlns:c16="http://schemas.microsoft.com/office/drawing/2014/chart" uri="{C3380CC4-5D6E-409C-BE32-E72D297353CC}">
              <c16:uniqueId val="{00000000-2DFA-483D-ACCF-A8542F0550D0}"/>
            </c:ext>
          </c:extLst>
        </c:ser>
        <c:dLbls>
          <c:showLegendKey val="0"/>
          <c:showVal val="0"/>
          <c:showCatName val="0"/>
          <c:showSerName val="0"/>
          <c:showPercent val="0"/>
          <c:showBubbleSize val="0"/>
        </c:dLbls>
        <c:axId val="-2138337288"/>
        <c:axId val="1915217576"/>
      </c:scatterChart>
      <c:valAx>
        <c:axId val="-2138337288"/>
        <c:scaling>
          <c:orientation val="minMax"/>
        </c:scaling>
        <c:delete val="0"/>
        <c:axPos val="b"/>
        <c:title>
          <c:tx>
            <c:rich>
              <a:bodyPr/>
              <a:lstStyle/>
              <a:p>
                <a:pPr>
                  <a:defRPr sz="1025" b="0" i="0" u="none" strike="noStrike" baseline="0">
                    <a:solidFill>
                      <a:srgbClr val="000000"/>
                    </a:solidFill>
                    <a:latin typeface="Arial"/>
                    <a:ea typeface="Arial"/>
                    <a:cs typeface="Arial"/>
                  </a:defRPr>
                </a:pPr>
                <a:r>
                  <a:rPr lang="de-CH"/>
                  <a:t>km</a:t>
                </a:r>
              </a:p>
            </c:rich>
          </c:tx>
          <c:layout>
            <c:manualLayout>
              <c:xMode val="edge"/>
              <c:yMode val="edge"/>
              <c:x val="0.51434936526973896"/>
              <c:y val="0.93873177231401905"/>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915217576"/>
        <c:crosses val="autoZero"/>
        <c:crossBetween val="midCat"/>
      </c:valAx>
      <c:valAx>
        <c:axId val="1915217576"/>
        <c:scaling>
          <c:orientation val="minMax"/>
        </c:scaling>
        <c:delete val="0"/>
        <c:axPos val="l"/>
        <c:majorGridlines>
          <c:spPr>
            <a:ln w="3175">
              <a:solidFill>
                <a:srgbClr val="000000"/>
              </a:solidFill>
              <a:prstDash val="sysDash"/>
            </a:ln>
          </c:spPr>
        </c:majorGridlines>
        <c:title>
          <c:tx>
            <c:rich>
              <a:bodyPr/>
              <a:lstStyle/>
              <a:p>
                <a:pPr>
                  <a:defRPr sz="1025" b="0" i="0" u="none" strike="noStrike" baseline="0">
                    <a:solidFill>
                      <a:srgbClr val="000000"/>
                    </a:solidFill>
                    <a:latin typeface="Arial"/>
                    <a:ea typeface="Arial"/>
                    <a:cs typeface="Arial"/>
                  </a:defRPr>
                </a:pPr>
                <a:r>
                  <a:rPr lang="de-CH"/>
                  <a:t>m.ü.M</a:t>
                </a:r>
              </a:p>
            </c:rich>
          </c:tx>
          <c:layout>
            <c:manualLayout>
              <c:xMode val="edge"/>
              <c:yMode val="edge"/>
              <c:x val="9.93377483443709E-3"/>
              <c:y val="0.4682717942532890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2138337288"/>
        <c:crosses val="autoZero"/>
        <c:crossBetween val="midCat"/>
        <c:majorUnit val="200"/>
      </c:valAx>
      <c:spPr>
        <a:solidFill>
          <a:srgbClr val="C0C0C0"/>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4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emf"/><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10</xdr:col>
      <xdr:colOff>203200</xdr:colOff>
      <xdr:row>1</xdr:row>
      <xdr:rowOff>95250</xdr:rowOff>
    </xdr:from>
    <xdr:to>
      <xdr:col>12</xdr:col>
      <xdr:colOff>1474385</xdr:colOff>
      <xdr:row>4</xdr:row>
      <xdr:rowOff>73321</xdr:rowOff>
    </xdr:to>
    <xdr:grpSp>
      <xdr:nvGrpSpPr>
        <xdr:cNvPr id="2" name="Gruppierung 1">
          <a:extLst>
            <a:ext uri="{FF2B5EF4-FFF2-40B4-BE49-F238E27FC236}">
              <a16:creationId xmlns:a16="http://schemas.microsoft.com/office/drawing/2014/main" id="{4A6A0130-5FB7-4F1D-B9A1-95C8A0FBB18F}"/>
            </a:ext>
          </a:extLst>
        </xdr:cNvPr>
        <xdr:cNvGrpSpPr/>
      </xdr:nvGrpSpPr>
      <xdr:grpSpPr>
        <a:xfrm>
          <a:off x="5753847" y="521074"/>
          <a:ext cx="2242362" cy="508482"/>
          <a:chOff x="7569620" y="388471"/>
          <a:chExt cx="2242735" cy="518942"/>
        </a:xfrm>
      </xdr:grpSpPr>
      <xdr:pic>
        <xdr:nvPicPr>
          <xdr:cNvPr id="3" name="Bild 79" descr="logo_js_grau_d.pdf">
            <a:extLst>
              <a:ext uri="{FF2B5EF4-FFF2-40B4-BE49-F238E27FC236}">
                <a16:creationId xmlns:a16="http://schemas.microsoft.com/office/drawing/2014/main" id="{25A7B6E7-1E98-79DB-FF28-E20E47C148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08355" y="403413"/>
            <a:ext cx="504000" cy="504000"/>
          </a:xfrm>
          <a:prstGeom prst="rect">
            <a:avLst/>
          </a:prstGeom>
        </xdr:spPr>
      </xdr:pic>
      <xdr:pic>
        <xdr:nvPicPr>
          <xdr:cNvPr id="6" name="Bild 81">
            <a:extLst>
              <a:ext uri="{FF2B5EF4-FFF2-40B4-BE49-F238E27FC236}">
                <a16:creationId xmlns:a16="http://schemas.microsoft.com/office/drawing/2014/main" id="{75B3385A-F1EC-87E0-50D4-8B0AD4A28F5C}"/>
              </a:ext>
            </a:extLst>
          </xdr:cNvPr>
          <xdr:cNvPicPr>
            <a:picLocks noChangeAspect="1"/>
          </xdr:cNvPicPr>
        </xdr:nvPicPr>
        <xdr:blipFill>
          <a:blip xmlns:r="http://schemas.openxmlformats.org/officeDocument/2006/relationships" r:embed="rId2"/>
          <a:srcRect/>
          <a:stretch/>
        </xdr:blipFill>
        <xdr:spPr>
          <a:xfrm>
            <a:off x="7569620" y="388471"/>
            <a:ext cx="1450749" cy="5040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632460</xdr:colOff>
      <xdr:row>26</xdr:row>
      <xdr:rowOff>144780</xdr:rowOff>
    </xdr:to>
    <xdr:graphicFrame macro="">
      <xdr:nvGraphicFramePr>
        <xdr:cNvPr id="7170" name="Diagramm 1">
          <a:extLst>
            <a:ext uri="{FF2B5EF4-FFF2-40B4-BE49-F238E27FC236}">
              <a16:creationId xmlns:a16="http://schemas.microsoft.com/office/drawing/2014/main" id="{00000000-0008-0000-0100-000002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934364</xdr:colOff>
      <xdr:row>1</xdr:row>
      <xdr:rowOff>78798</xdr:rowOff>
    </xdr:from>
    <xdr:to>
      <xdr:col>12</xdr:col>
      <xdr:colOff>1427452</xdr:colOff>
      <xdr:row>4</xdr:row>
      <xdr:rowOff>45513</xdr:rowOff>
    </xdr:to>
    <xdr:pic>
      <xdr:nvPicPr>
        <xdr:cNvPr id="6" name="Picture 2">
          <a:extLst>
            <a:ext uri="{FF2B5EF4-FFF2-40B4-BE49-F238E27FC236}">
              <a16:creationId xmlns:a16="http://schemas.microsoft.com/office/drawing/2014/main" id="{4912465F-B1F0-4E1E-9AC2-0E2F38632A5C}"/>
            </a:ext>
          </a:extLst>
        </xdr:cNvPr>
        <xdr:cNvPicPr>
          <a:picLocks noChangeAspect="1" noChangeArrowheads="1"/>
        </xdr:cNvPicPr>
      </xdr:nvPicPr>
      <xdr:blipFill>
        <a:blip xmlns:r="http://schemas.openxmlformats.org/officeDocument/2006/relationships" r:embed="rId1"/>
        <a:stretch>
          <a:fillRect/>
        </a:stretch>
      </xdr:blipFill>
      <xdr:spPr bwMode="auto">
        <a:xfrm>
          <a:off x="7411364" y="504622"/>
          <a:ext cx="493088" cy="504597"/>
        </a:xfrm>
        <a:prstGeom prst="rect">
          <a:avLst/>
        </a:prstGeom>
        <a:noFill/>
        <a:ln>
          <a:noFill/>
        </a:ln>
      </xdr:spPr>
    </xdr:pic>
    <xdr:clientData/>
  </xdr:twoCellAnchor>
  <xdr:twoCellAnchor>
    <xdr:from>
      <xdr:col>10</xdr:col>
      <xdr:colOff>56029</xdr:colOff>
      <xdr:row>1</xdr:row>
      <xdr:rowOff>67234</xdr:rowOff>
    </xdr:from>
    <xdr:to>
      <xdr:col>12</xdr:col>
      <xdr:colOff>604389</xdr:colOff>
      <xdr:row>4</xdr:row>
      <xdr:rowOff>67463</xdr:rowOff>
    </xdr:to>
    <xdr:pic>
      <xdr:nvPicPr>
        <xdr:cNvPr id="7" name="Picture 4">
          <a:extLst>
            <a:ext uri="{FF2B5EF4-FFF2-40B4-BE49-F238E27FC236}">
              <a16:creationId xmlns:a16="http://schemas.microsoft.com/office/drawing/2014/main" id="{E23FC604-410F-43C1-B4C8-8A0F7B82B6BD}"/>
            </a:ext>
          </a:extLst>
        </xdr:cNvPr>
        <xdr:cNvPicPr>
          <a:picLocks noChangeAspect="1" noChangeArrowheads="1"/>
        </xdr:cNvPicPr>
      </xdr:nvPicPr>
      <xdr:blipFill>
        <a:blip xmlns:r="http://schemas.openxmlformats.org/officeDocument/2006/relationships" r:embed="rId2"/>
        <a:stretch>
          <a:fillRect/>
        </a:stretch>
      </xdr:blipFill>
      <xdr:spPr bwMode="auto">
        <a:xfrm>
          <a:off x="5569323" y="493058"/>
          <a:ext cx="1512066" cy="53811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2700">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25399</xdr:colOff>
      <xdr:row>0</xdr:row>
      <xdr:rowOff>241300</xdr:rowOff>
    </xdr:from>
    <xdr:to>
      <xdr:col>3</xdr:col>
      <xdr:colOff>923</xdr:colOff>
      <xdr:row>6</xdr:row>
      <xdr:rowOff>330200</xdr:rowOff>
    </xdr:to>
    <xdr:pic>
      <xdr:nvPicPr>
        <xdr:cNvPr id="81" name="Grafik 80">
          <a:extLst>
            <a:ext uri="{FF2B5EF4-FFF2-40B4-BE49-F238E27FC236}">
              <a16:creationId xmlns:a16="http://schemas.microsoft.com/office/drawing/2014/main" id="{00000000-0008-0000-0300-000051000000}"/>
            </a:ext>
          </a:extLst>
        </xdr:cNvPr>
        <xdr:cNvPicPr/>
      </xdr:nvPicPr>
      <xdr:blipFill rotWithShape="1">
        <a:blip xmlns:r="http://schemas.openxmlformats.org/officeDocument/2006/relationships" r:embed="rId1"/>
        <a:srcRect l="52532" t="25656" r="2724" b="4871"/>
        <a:stretch/>
      </xdr:blipFill>
      <xdr:spPr bwMode="auto">
        <a:xfrm>
          <a:off x="25399" y="241300"/>
          <a:ext cx="7289043" cy="3569855"/>
        </a:xfrm>
        <a:prstGeom prst="rect">
          <a:avLst/>
        </a:prstGeom>
        <a:ln>
          <a:noFill/>
        </a:ln>
        <a:extLst>
          <a:ext uri="{53640926-AAD7-44d8-BBD7-CCE9431645EC}">
            <a14:shadowObscured xmlns="" xmlns:a14="http://schemas.microsoft.com/office/drawing/2010/main"/>
          </a:ext>
        </a:extLst>
      </xdr:spPr>
    </xdr:pic>
    <xdr:clientData/>
  </xdr:twoCellAnchor>
  <xdr:twoCellAnchor>
    <xdr:from>
      <xdr:col>0</xdr:col>
      <xdr:colOff>68580</xdr:colOff>
      <xdr:row>9</xdr:row>
      <xdr:rowOff>373400</xdr:rowOff>
    </xdr:from>
    <xdr:to>
      <xdr:col>2</xdr:col>
      <xdr:colOff>6728460</xdr:colOff>
      <xdr:row>30</xdr:row>
      <xdr:rowOff>76200</xdr:rowOff>
    </xdr:to>
    <xdr:grpSp>
      <xdr:nvGrpSpPr>
        <xdr:cNvPr id="9334" name="Group 115">
          <a:extLst>
            <a:ext uri="{FF2B5EF4-FFF2-40B4-BE49-F238E27FC236}">
              <a16:creationId xmlns:a16="http://schemas.microsoft.com/office/drawing/2014/main" id="{00000000-0008-0000-0300-000076240000}"/>
            </a:ext>
          </a:extLst>
        </xdr:cNvPr>
        <xdr:cNvGrpSpPr>
          <a:grpSpLocks/>
        </xdr:cNvGrpSpPr>
      </xdr:nvGrpSpPr>
      <xdr:grpSpPr bwMode="auto">
        <a:xfrm>
          <a:off x="68580" y="5393635"/>
          <a:ext cx="7227645" cy="6710212"/>
          <a:chOff x="8" y="477"/>
          <a:chExt cx="737" cy="695"/>
        </a:xfrm>
      </xdr:grpSpPr>
      <xdr:sp macro="" textlink="">
        <xdr:nvSpPr>
          <xdr:cNvPr id="9221" name="Text Box 5">
            <a:extLst>
              <a:ext uri="{FF2B5EF4-FFF2-40B4-BE49-F238E27FC236}">
                <a16:creationId xmlns:a16="http://schemas.microsoft.com/office/drawing/2014/main" id="{00000000-0008-0000-0300-000005240000}"/>
              </a:ext>
            </a:extLst>
          </xdr:cNvPr>
          <xdr:cNvSpPr txBox="1">
            <a:spLocks noChangeArrowheads="1"/>
          </xdr:cNvSpPr>
        </xdr:nvSpPr>
        <xdr:spPr bwMode="auto">
          <a:xfrm>
            <a:off x="46" y="477"/>
            <a:ext cx="699" cy="69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CH" sz="1200" b="0" i="0" u="none" strike="noStrike" baseline="0">
                <a:solidFill>
                  <a:srgbClr val="000000"/>
                </a:solidFill>
                <a:latin typeface="Arial"/>
                <a:cs typeface="Arial"/>
              </a:rPr>
              <a:t>Wähle geeignete Geländepunkte aus und achte darauf, dass auf jeden Fall die höchst- und tiefstgelegenen Punkte deiner Route dabei sind.</a:t>
            </a:r>
          </a:p>
          <a:p>
            <a:pPr algn="l" rtl="0">
              <a:defRPr sz="1000"/>
            </a:pPr>
            <a:endParaRPr lang="de-CH" sz="1200" b="0" i="0" u="none" strike="noStrike" baseline="0">
              <a:solidFill>
                <a:srgbClr val="000000"/>
              </a:solidFill>
              <a:latin typeface="Arial"/>
              <a:cs typeface="Arial"/>
            </a:endParaRPr>
          </a:p>
          <a:p>
            <a:pPr algn="l" rtl="0">
              <a:defRPr sz="1000"/>
            </a:pPr>
            <a:r>
              <a:rPr lang="de-CH" sz="1200" b="0" i="0" u="none" strike="noStrike" baseline="0">
                <a:solidFill>
                  <a:srgbClr val="000000"/>
                </a:solidFill>
                <a:latin typeface="Arial"/>
                <a:cs typeface="Arial"/>
              </a:rPr>
              <a:t>Hier gibst du die Höhe über Meer des Geländepunktes an. Ist die Höhe auf der Karte nicht angegeben, musst du die Höhe des Punktes mit Hilfe der Höhenkurven bestimmen. Die Distanz zwischen den Höhenkurven ist unten auf der Karte angegeben. Sie beträgt im Mittelland und Jura normalerweise 10m, in den Alpen meist 20m.</a:t>
            </a:r>
          </a:p>
          <a:p>
            <a:pPr algn="l" rtl="0">
              <a:defRPr sz="1000"/>
            </a:pPr>
            <a:endParaRPr lang="de-CH" sz="1200" b="0" i="0" u="none" strike="noStrike" baseline="0">
              <a:solidFill>
                <a:srgbClr val="000000"/>
              </a:solidFill>
              <a:latin typeface="Arial"/>
              <a:cs typeface="Arial"/>
            </a:endParaRPr>
          </a:p>
          <a:p>
            <a:pPr algn="l" rtl="0">
              <a:defRPr sz="1000"/>
            </a:pPr>
            <a:r>
              <a:rPr lang="de-CH" sz="1200" b="0" i="0" u="none" strike="noStrike" baseline="0">
                <a:solidFill>
                  <a:srgbClr val="000000"/>
                </a:solidFill>
                <a:latin typeface="Arial"/>
                <a:cs typeface="Arial"/>
              </a:rPr>
              <a:t>Hier wird der Höhenunterschied zwischen den Geländepunkten bestimmt. Er wird in Hektometer (100m) angegeben, um die Berechnung der Leistungskilometer zu vereinfachen. Gefälle werden mit einem - gekennzeichnet.</a:t>
            </a:r>
          </a:p>
          <a:p>
            <a:pPr algn="l" rtl="0">
              <a:defRPr sz="1000"/>
            </a:pPr>
            <a:endParaRPr lang="de-CH" sz="1200" b="0" i="0" u="none" strike="noStrike" baseline="0">
              <a:solidFill>
                <a:srgbClr val="000000"/>
              </a:solidFill>
              <a:latin typeface="Arial"/>
              <a:cs typeface="Arial"/>
            </a:endParaRPr>
          </a:p>
          <a:p>
            <a:pPr algn="l" rtl="0">
              <a:defRPr sz="1000"/>
            </a:pPr>
            <a:r>
              <a:rPr lang="de-CH" sz="1200" b="0" i="0" u="none" strike="noStrike" baseline="0">
                <a:solidFill>
                  <a:srgbClr val="000000"/>
                </a:solidFill>
                <a:latin typeface="Arial"/>
                <a:cs typeface="Arial"/>
              </a:rPr>
              <a:t>Hier wird die horizontale Distanz zwischen den Geländepunkten eingetragen. Die Distanz muss entlang des Weges gemessen werden. Sie wird in Kilometern eingetragen.</a:t>
            </a:r>
          </a:p>
          <a:p>
            <a:pPr algn="l" rtl="0">
              <a:defRPr sz="1000"/>
            </a:pPr>
            <a:endParaRPr lang="de-CH" sz="1200" b="0" i="0" u="none" strike="noStrike" baseline="0">
              <a:solidFill>
                <a:srgbClr val="000000"/>
              </a:solidFill>
              <a:latin typeface="Arial"/>
              <a:cs typeface="Arial"/>
            </a:endParaRPr>
          </a:p>
          <a:p>
            <a:pPr algn="l" rtl="0">
              <a:defRPr sz="1000"/>
            </a:pPr>
            <a:r>
              <a:rPr lang="de-CH" sz="1200" b="0" i="0" u="none" strike="noStrike" baseline="0">
                <a:solidFill>
                  <a:srgbClr val="000000"/>
                </a:solidFill>
                <a:latin typeface="Arial"/>
                <a:cs typeface="Arial"/>
              </a:rPr>
              <a:t>Die Leistungskilometer werden bestimmt, indem die Steigung und die Distanz zusammengezählt werden. Gefälle wird nicht berücksichtigt (starkes Gefälle siehe Kasten).</a:t>
            </a:r>
          </a:p>
          <a:p>
            <a:pPr algn="l" rtl="0">
              <a:defRPr sz="1000"/>
            </a:pPr>
            <a:endParaRPr lang="de-CH" sz="1200" b="0" i="0" u="none" strike="noStrike" baseline="0">
              <a:solidFill>
                <a:srgbClr val="000000"/>
              </a:solidFill>
              <a:latin typeface="Arial"/>
              <a:cs typeface="Arial"/>
            </a:endParaRPr>
          </a:p>
          <a:p>
            <a:pPr algn="l" rtl="0">
              <a:defRPr sz="1000"/>
            </a:pPr>
            <a:r>
              <a:rPr lang="de-CH" sz="1200" b="0" i="0" u="none" strike="noStrike" baseline="0">
                <a:solidFill>
                  <a:srgbClr val="000000"/>
                </a:solidFill>
                <a:latin typeface="Arial"/>
                <a:cs typeface="Arial"/>
              </a:rPr>
              <a:t>Die reine Marschzeit zwischen den Punkten wird bestimmt, indem die Leistungskilometer mit dem Geschwindigkeitsfaktor multipliziert werden.</a:t>
            </a:r>
          </a:p>
          <a:p>
            <a:pPr algn="l" rtl="0">
              <a:defRPr sz="1000"/>
            </a:pPr>
            <a:endParaRPr lang="de-CH" sz="1200" b="0" i="0" u="none" strike="noStrike" baseline="0">
              <a:solidFill>
                <a:srgbClr val="000000"/>
              </a:solidFill>
              <a:latin typeface="Arial"/>
              <a:cs typeface="Arial"/>
            </a:endParaRPr>
          </a:p>
          <a:p>
            <a:pPr algn="l" rtl="0">
              <a:defRPr sz="1000"/>
            </a:pPr>
            <a:r>
              <a:rPr lang="de-CH" sz="1200" b="0" i="0" u="none" strike="noStrike" baseline="0">
                <a:solidFill>
                  <a:srgbClr val="000000"/>
                </a:solidFill>
                <a:latin typeface="Arial"/>
                <a:cs typeface="Arial"/>
              </a:rPr>
              <a:t>Hier wird die Distanz laufend zusammengezählt.</a:t>
            </a:r>
          </a:p>
          <a:p>
            <a:pPr algn="l" rtl="0">
              <a:defRPr sz="1000"/>
            </a:pPr>
            <a:endParaRPr lang="de-CH" sz="1200" b="0" i="0" u="none" strike="noStrike" baseline="0">
              <a:solidFill>
                <a:srgbClr val="000000"/>
              </a:solidFill>
              <a:latin typeface="Arial"/>
              <a:cs typeface="Arial"/>
            </a:endParaRPr>
          </a:p>
          <a:p>
            <a:pPr algn="l" rtl="0">
              <a:defRPr sz="1000"/>
            </a:pPr>
            <a:r>
              <a:rPr lang="de-CH" sz="1200" b="0" i="0" u="none" strike="noStrike" baseline="0">
                <a:solidFill>
                  <a:srgbClr val="000000"/>
                </a:solidFill>
                <a:latin typeface="Arial"/>
                <a:cs typeface="Arial"/>
              </a:rPr>
              <a:t>Hier werden die Leistungskilometer laufend zusammengezählt.</a:t>
            </a:r>
          </a:p>
          <a:p>
            <a:pPr algn="l" rtl="0">
              <a:defRPr sz="1000"/>
            </a:pPr>
            <a:endParaRPr lang="de-CH" sz="1200" b="0" i="0" u="none" strike="noStrike" baseline="0">
              <a:solidFill>
                <a:srgbClr val="000000"/>
              </a:solidFill>
              <a:latin typeface="Arial"/>
              <a:cs typeface="Arial"/>
            </a:endParaRPr>
          </a:p>
          <a:p>
            <a:pPr algn="l" rtl="0">
              <a:defRPr sz="1000"/>
            </a:pPr>
            <a:r>
              <a:rPr lang="de-CH" sz="1200" b="0" i="0" u="none" strike="noStrike" baseline="0">
                <a:solidFill>
                  <a:srgbClr val="000000"/>
                </a:solidFill>
                <a:latin typeface="Arial"/>
                <a:cs typeface="Arial"/>
              </a:rPr>
              <a:t>In dieser Spalte werden mit Hilfe der Zeit aus der Spalte «Marschzeit» die Abmarschzeiten an den einzelnen Punkten geplant. In der obersten Zeile trägst du die Startzeit ein.</a:t>
            </a:r>
          </a:p>
          <a:p>
            <a:pPr algn="l" rtl="0">
              <a:defRPr sz="1000"/>
            </a:pPr>
            <a:endParaRPr lang="de-CH" sz="1200" b="0" i="0" u="none" strike="noStrike" baseline="0">
              <a:solidFill>
                <a:srgbClr val="000000"/>
              </a:solidFill>
              <a:latin typeface="Arial"/>
              <a:cs typeface="Arial"/>
            </a:endParaRPr>
          </a:p>
          <a:p>
            <a:pPr algn="l" rtl="0">
              <a:defRPr sz="1000"/>
            </a:pPr>
            <a:r>
              <a:rPr lang="de-CH" sz="1200" b="0" i="0" u="none" strike="noStrike" baseline="0">
                <a:solidFill>
                  <a:srgbClr val="000000"/>
                </a:solidFill>
                <a:latin typeface="Arial"/>
                <a:cs typeface="Arial"/>
              </a:rPr>
              <a:t>Hier kannst du während der Wanderung die tatsächliche Zeit eintragen. So siehst du, ob deine Planung stimmt oder ob du umplanen musst.</a:t>
            </a:r>
          </a:p>
          <a:p>
            <a:pPr algn="l" rtl="0">
              <a:defRPr sz="1000"/>
            </a:pPr>
            <a:endParaRPr lang="de-CH" sz="1200" b="0" i="0" u="none" strike="noStrike" baseline="0">
              <a:solidFill>
                <a:srgbClr val="000000"/>
              </a:solidFill>
              <a:latin typeface="Arial"/>
              <a:cs typeface="Arial"/>
            </a:endParaRPr>
          </a:p>
          <a:p>
            <a:pPr algn="l" rtl="0">
              <a:defRPr sz="1000"/>
            </a:pPr>
            <a:r>
              <a:rPr lang="de-CH" sz="1200" b="0" i="0" u="none" strike="noStrike" baseline="0">
                <a:solidFill>
                  <a:srgbClr val="000000"/>
                </a:solidFill>
                <a:latin typeface="Arial"/>
                <a:cs typeface="Arial"/>
              </a:rPr>
              <a:t>Hier können die Pausen an den entsprechenden Geländepunkten eingetragen werden.</a:t>
            </a:r>
          </a:p>
          <a:p>
            <a:pPr algn="l" rtl="0">
              <a:defRPr sz="1000"/>
            </a:pPr>
            <a:endParaRPr lang="de-CH" sz="1200" b="0" i="0" u="none" strike="noStrike" baseline="0">
              <a:solidFill>
                <a:srgbClr val="000000"/>
              </a:solidFill>
              <a:latin typeface="Arial"/>
              <a:cs typeface="Arial"/>
            </a:endParaRPr>
          </a:p>
          <a:p>
            <a:pPr algn="l" rtl="0">
              <a:defRPr sz="1000"/>
            </a:pPr>
            <a:r>
              <a:rPr lang="de-CH" sz="1200" b="0" i="0" u="none" strike="noStrike" baseline="0">
                <a:solidFill>
                  <a:srgbClr val="000000"/>
                </a:solidFill>
                <a:latin typeface="Arial"/>
                <a:cs typeface="Arial"/>
              </a:rPr>
              <a:t>Hier muss der Geschwindigkeitsfaktor eingegeben werden.</a:t>
            </a:r>
          </a:p>
        </xdr:txBody>
      </xdr:sp>
      <xdr:grpSp>
        <xdr:nvGrpSpPr>
          <xdr:cNvPr id="9376" name="Group 62">
            <a:extLst>
              <a:ext uri="{FF2B5EF4-FFF2-40B4-BE49-F238E27FC236}">
                <a16:creationId xmlns:a16="http://schemas.microsoft.com/office/drawing/2014/main" id="{00000000-0008-0000-0300-0000A0240000}"/>
              </a:ext>
            </a:extLst>
          </xdr:cNvPr>
          <xdr:cNvGrpSpPr>
            <a:grpSpLocks/>
          </xdr:cNvGrpSpPr>
        </xdr:nvGrpSpPr>
        <xdr:grpSpPr bwMode="auto">
          <a:xfrm>
            <a:off x="8" y="482"/>
            <a:ext cx="27" cy="27"/>
            <a:chOff x="0" y="571"/>
            <a:chExt cx="27" cy="27"/>
          </a:xfrm>
        </xdr:grpSpPr>
        <xdr:sp macro="" textlink="">
          <xdr:nvSpPr>
            <xdr:cNvPr id="9410" name="Oval 6">
              <a:extLst>
                <a:ext uri="{FF2B5EF4-FFF2-40B4-BE49-F238E27FC236}">
                  <a16:creationId xmlns:a16="http://schemas.microsoft.com/office/drawing/2014/main" id="{00000000-0008-0000-0300-0000C2240000}"/>
                </a:ext>
              </a:extLst>
            </xdr:cNvPr>
            <xdr:cNvSpPr>
              <a:spLocks noChangeArrowheads="1"/>
            </xdr:cNvSpPr>
          </xdr:nvSpPr>
          <xdr:spPr bwMode="auto">
            <a:xfrm>
              <a:off x="0" y="571"/>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23" name="Text Box 7">
              <a:extLst>
                <a:ext uri="{FF2B5EF4-FFF2-40B4-BE49-F238E27FC236}">
                  <a16:creationId xmlns:a16="http://schemas.microsoft.com/office/drawing/2014/main" id="{00000000-0008-0000-0300-000007240000}"/>
                </a:ext>
              </a:extLst>
            </xdr:cNvPr>
            <xdr:cNvSpPr txBox="1">
              <a:spLocks noChangeArrowheads="1"/>
            </xdr:cNvSpPr>
          </xdr:nvSpPr>
          <xdr:spPr bwMode="auto">
            <a:xfrm>
              <a:off x="2" y="572"/>
              <a:ext cx="24"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1</a:t>
              </a:r>
            </a:p>
          </xdr:txBody>
        </xdr:sp>
      </xdr:grpSp>
      <xdr:grpSp>
        <xdr:nvGrpSpPr>
          <xdr:cNvPr id="9377" name="Group 66">
            <a:extLst>
              <a:ext uri="{FF2B5EF4-FFF2-40B4-BE49-F238E27FC236}">
                <a16:creationId xmlns:a16="http://schemas.microsoft.com/office/drawing/2014/main" id="{00000000-0008-0000-0300-0000A1240000}"/>
              </a:ext>
            </a:extLst>
          </xdr:cNvPr>
          <xdr:cNvGrpSpPr>
            <a:grpSpLocks/>
          </xdr:cNvGrpSpPr>
        </xdr:nvGrpSpPr>
        <xdr:grpSpPr bwMode="auto">
          <a:xfrm>
            <a:off x="8" y="557"/>
            <a:ext cx="27" cy="27"/>
            <a:chOff x="0" y="646"/>
            <a:chExt cx="27" cy="27"/>
          </a:xfrm>
        </xdr:grpSpPr>
        <xdr:sp macro="" textlink="">
          <xdr:nvSpPr>
            <xdr:cNvPr id="9408" name="Oval 11">
              <a:extLst>
                <a:ext uri="{FF2B5EF4-FFF2-40B4-BE49-F238E27FC236}">
                  <a16:creationId xmlns:a16="http://schemas.microsoft.com/office/drawing/2014/main" id="{00000000-0008-0000-0300-0000C0240000}"/>
                </a:ext>
              </a:extLst>
            </xdr:cNvPr>
            <xdr:cNvSpPr>
              <a:spLocks noChangeArrowheads="1"/>
            </xdr:cNvSpPr>
          </xdr:nvSpPr>
          <xdr:spPr bwMode="auto">
            <a:xfrm>
              <a:off x="0" y="646"/>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28" name="Text Box 12">
              <a:extLst>
                <a:ext uri="{FF2B5EF4-FFF2-40B4-BE49-F238E27FC236}">
                  <a16:creationId xmlns:a16="http://schemas.microsoft.com/office/drawing/2014/main" id="{00000000-0008-0000-0300-00000C240000}"/>
                </a:ext>
              </a:extLst>
            </xdr:cNvPr>
            <xdr:cNvSpPr txBox="1">
              <a:spLocks noChangeArrowheads="1"/>
            </xdr:cNvSpPr>
          </xdr:nvSpPr>
          <xdr:spPr bwMode="auto">
            <a:xfrm>
              <a:off x="2" y="647"/>
              <a:ext cx="24"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2</a:t>
              </a:r>
            </a:p>
          </xdr:txBody>
        </xdr:sp>
      </xdr:grpSp>
      <xdr:grpSp>
        <xdr:nvGrpSpPr>
          <xdr:cNvPr id="9378" name="Group 78">
            <a:extLst>
              <a:ext uri="{FF2B5EF4-FFF2-40B4-BE49-F238E27FC236}">
                <a16:creationId xmlns:a16="http://schemas.microsoft.com/office/drawing/2014/main" id="{00000000-0008-0000-0300-0000A2240000}"/>
              </a:ext>
            </a:extLst>
          </xdr:cNvPr>
          <xdr:cNvGrpSpPr>
            <a:grpSpLocks/>
          </xdr:cNvGrpSpPr>
        </xdr:nvGrpSpPr>
        <xdr:grpSpPr bwMode="auto">
          <a:xfrm>
            <a:off x="8" y="761"/>
            <a:ext cx="27" cy="27"/>
            <a:chOff x="0" y="850"/>
            <a:chExt cx="27" cy="27"/>
          </a:xfrm>
        </xdr:grpSpPr>
        <xdr:sp macro="" textlink="">
          <xdr:nvSpPr>
            <xdr:cNvPr id="9406" name="Oval 14">
              <a:extLst>
                <a:ext uri="{FF2B5EF4-FFF2-40B4-BE49-F238E27FC236}">
                  <a16:creationId xmlns:a16="http://schemas.microsoft.com/office/drawing/2014/main" id="{00000000-0008-0000-0300-0000BE240000}"/>
                </a:ext>
              </a:extLst>
            </xdr:cNvPr>
            <xdr:cNvSpPr>
              <a:spLocks noChangeArrowheads="1"/>
            </xdr:cNvSpPr>
          </xdr:nvSpPr>
          <xdr:spPr bwMode="auto">
            <a:xfrm>
              <a:off x="0" y="850"/>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31" name="Text Box 15">
              <a:extLst>
                <a:ext uri="{FF2B5EF4-FFF2-40B4-BE49-F238E27FC236}">
                  <a16:creationId xmlns:a16="http://schemas.microsoft.com/office/drawing/2014/main" id="{00000000-0008-0000-0300-00000F240000}"/>
                </a:ext>
              </a:extLst>
            </xdr:cNvPr>
            <xdr:cNvSpPr txBox="1">
              <a:spLocks noChangeArrowheads="1"/>
            </xdr:cNvSpPr>
          </xdr:nvSpPr>
          <xdr:spPr bwMode="auto">
            <a:xfrm>
              <a:off x="2" y="851"/>
              <a:ext cx="24"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5</a:t>
              </a:r>
            </a:p>
          </xdr:txBody>
        </xdr:sp>
      </xdr:grpSp>
      <xdr:grpSp>
        <xdr:nvGrpSpPr>
          <xdr:cNvPr id="9379" name="Group 70">
            <a:extLst>
              <a:ext uri="{FF2B5EF4-FFF2-40B4-BE49-F238E27FC236}">
                <a16:creationId xmlns:a16="http://schemas.microsoft.com/office/drawing/2014/main" id="{00000000-0008-0000-0300-0000A3240000}"/>
              </a:ext>
            </a:extLst>
          </xdr:cNvPr>
          <xdr:cNvGrpSpPr>
            <a:grpSpLocks/>
          </xdr:cNvGrpSpPr>
        </xdr:nvGrpSpPr>
        <xdr:grpSpPr bwMode="auto">
          <a:xfrm>
            <a:off x="8" y="638"/>
            <a:ext cx="27" cy="27"/>
            <a:chOff x="0" y="727"/>
            <a:chExt cx="27" cy="27"/>
          </a:xfrm>
        </xdr:grpSpPr>
        <xdr:sp macro="" textlink="">
          <xdr:nvSpPr>
            <xdr:cNvPr id="9404" name="Oval 17">
              <a:extLst>
                <a:ext uri="{FF2B5EF4-FFF2-40B4-BE49-F238E27FC236}">
                  <a16:creationId xmlns:a16="http://schemas.microsoft.com/office/drawing/2014/main" id="{00000000-0008-0000-0300-0000BC240000}"/>
                </a:ext>
              </a:extLst>
            </xdr:cNvPr>
            <xdr:cNvSpPr>
              <a:spLocks noChangeArrowheads="1"/>
            </xdr:cNvSpPr>
          </xdr:nvSpPr>
          <xdr:spPr bwMode="auto">
            <a:xfrm>
              <a:off x="0" y="727"/>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34" name="Text Box 18">
              <a:extLst>
                <a:ext uri="{FF2B5EF4-FFF2-40B4-BE49-F238E27FC236}">
                  <a16:creationId xmlns:a16="http://schemas.microsoft.com/office/drawing/2014/main" id="{00000000-0008-0000-0300-000012240000}"/>
                </a:ext>
              </a:extLst>
            </xdr:cNvPr>
            <xdr:cNvSpPr txBox="1">
              <a:spLocks noChangeArrowheads="1"/>
            </xdr:cNvSpPr>
          </xdr:nvSpPr>
          <xdr:spPr bwMode="auto">
            <a:xfrm>
              <a:off x="2" y="728"/>
              <a:ext cx="24"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3</a:t>
              </a:r>
            </a:p>
          </xdr:txBody>
        </xdr:sp>
      </xdr:grpSp>
      <xdr:grpSp>
        <xdr:nvGrpSpPr>
          <xdr:cNvPr id="9380" name="Group 106">
            <a:extLst>
              <a:ext uri="{FF2B5EF4-FFF2-40B4-BE49-F238E27FC236}">
                <a16:creationId xmlns:a16="http://schemas.microsoft.com/office/drawing/2014/main" id="{00000000-0008-0000-0300-0000A4240000}"/>
              </a:ext>
            </a:extLst>
          </xdr:cNvPr>
          <xdr:cNvGrpSpPr>
            <a:grpSpLocks/>
          </xdr:cNvGrpSpPr>
        </xdr:nvGrpSpPr>
        <xdr:grpSpPr bwMode="auto">
          <a:xfrm>
            <a:off x="8" y="1079"/>
            <a:ext cx="28" cy="27"/>
            <a:chOff x="0" y="1168"/>
            <a:chExt cx="28" cy="27"/>
          </a:xfrm>
        </xdr:grpSpPr>
        <xdr:sp macro="" textlink="">
          <xdr:nvSpPr>
            <xdr:cNvPr id="9402" name="Oval 20">
              <a:extLst>
                <a:ext uri="{FF2B5EF4-FFF2-40B4-BE49-F238E27FC236}">
                  <a16:creationId xmlns:a16="http://schemas.microsoft.com/office/drawing/2014/main" id="{00000000-0008-0000-0300-0000BA240000}"/>
                </a:ext>
              </a:extLst>
            </xdr:cNvPr>
            <xdr:cNvSpPr>
              <a:spLocks noChangeArrowheads="1"/>
            </xdr:cNvSpPr>
          </xdr:nvSpPr>
          <xdr:spPr bwMode="auto">
            <a:xfrm>
              <a:off x="0" y="1168"/>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37" name="Text Box 21">
              <a:extLst>
                <a:ext uri="{FF2B5EF4-FFF2-40B4-BE49-F238E27FC236}">
                  <a16:creationId xmlns:a16="http://schemas.microsoft.com/office/drawing/2014/main" id="{00000000-0008-0000-0300-000015240000}"/>
                </a:ext>
              </a:extLst>
            </xdr:cNvPr>
            <xdr:cNvSpPr txBox="1">
              <a:spLocks noChangeArrowheads="1"/>
            </xdr:cNvSpPr>
          </xdr:nvSpPr>
          <xdr:spPr bwMode="auto">
            <a:xfrm>
              <a:off x="0" y="1169"/>
              <a:ext cx="28"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12</a:t>
              </a:r>
            </a:p>
          </xdr:txBody>
        </xdr:sp>
      </xdr:grpSp>
      <xdr:grpSp>
        <xdr:nvGrpSpPr>
          <xdr:cNvPr id="9381" name="Group 86">
            <a:extLst>
              <a:ext uri="{FF2B5EF4-FFF2-40B4-BE49-F238E27FC236}">
                <a16:creationId xmlns:a16="http://schemas.microsoft.com/office/drawing/2014/main" id="{00000000-0008-0000-0300-0000A5240000}"/>
              </a:ext>
            </a:extLst>
          </xdr:cNvPr>
          <xdr:cNvGrpSpPr>
            <a:grpSpLocks/>
          </xdr:cNvGrpSpPr>
        </xdr:nvGrpSpPr>
        <xdr:grpSpPr bwMode="auto">
          <a:xfrm>
            <a:off x="8" y="857"/>
            <a:ext cx="27" cy="27"/>
            <a:chOff x="0" y="946"/>
            <a:chExt cx="27" cy="27"/>
          </a:xfrm>
        </xdr:grpSpPr>
        <xdr:sp macro="" textlink="">
          <xdr:nvSpPr>
            <xdr:cNvPr id="9400" name="Oval 23">
              <a:extLst>
                <a:ext uri="{FF2B5EF4-FFF2-40B4-BE49-F238E27FC236}">
                  <a16:creationId xmlns:a16="http://schemas.microsoft.com/office/drawing/2014/main" id="{00000000-0008-0000-0300-0000B8240000}"/>
                </a:ext>
              </a:extLst>
            </xdr:cNvPr>
            <xdr:cNvSpPr>
              <a:spLocks noChangeArrowheads="1"/>
            </xdr:cNvSpPr>
          </xdr:nvSpPr>
          <xdr:spPr bwMode="auto">
            <a:xfrm>
              <a:off x="0" y="946"/>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40" name="Text Box 24">
              <a:extLst>
                <a:ext uri="{FF2B5EF4-FFF2-40B4-BE49-F238E27FC236}">
                  <a16:creationId xmlns:a16="http://schemas.microsoft.com/office/drawing/2014/main" id="{00000000-0008-0000-0300-000018240000}"/>
                </a:ext>
              </a:extLst>
            </xdr:cNvPr>
            <xdr:cNvSpPr txBox="1">
              <a:spLocks noChangeArrowheads="1"/>
            </xdr:cNvSpPr>
          </xdr:nvSpPr>
          <xdr:spPr bwMode="auto">
            <a:xfrm>
              <a:off x="3" y="947"/>
              <a:ext cx="24"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7</a:t>
              </a:r>
            </a:p>
          </xdr:txBody>
        </xdr:sp>
      </xdr:grpSp>
      <xdr:grpSp>
        <xdr:nvGrpSpPr>
          <xdr:cNvPr id="9382" name="Group 94">
            <a:extLst>
              <a:ext uri="{FF2B5EF4-FFF2-40B4-BE49-F238E27FC236}">
                <a16:creationId xmlns:a16="http://schemas.microsoft.com/office/drawing/2014/main" id="{00000000-0008-0000-0300-0000A6240000}"/>
              </a:ext>
            </a:extLst>
          </xdr:cNvPr>
          <xdr:cNvGrpSpPr>
            <a:grpSpLocks/>
          </xdr:cNvGrpSpPr>
        </xdr:nvGrpSpPr>
        <xdr:grpSpPr bwMode="auto">
          <a:xfrm>
            <a:off x="8" y="943"/>
            <a:ext cx="27" cy="27"/>
            <a:chOff x="0" y="1032"/>
            <a:chExt cx="27" cy="27"/>
          </a:xfrm>
        </xdr:grpSpPr>
        <xdr:sp macro="" textlink="">
          <xdr:nvSpPr>
            <xdr:cNvPr id="9398" name="Oval 26">
              <a:extLst>
                <a:ext uri="{FF2B5EF4-FFF2-40B4-BE49-F238E27FC236}">
                  <a16:creationId xmlns:a16="http://schemas.microsoft.com/office/drawing/2014/main" id="{00000000-0008-0000-0300-0000B6240000}"/>
                </a:ext>
              </a:extLst>
            </xdr:cNvPr>
            <xdr:cNvSpPr>
              <a:spLocks noChangeArrowheads="1"/>
            </xdr:cNvSpPr>
          </xdr:nvSpPr>
          <xdr:spPr bwMode="auto">
            <a:xfrm>
              <a:off x="0" y="1032"/>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43" name="Text Box 27">
              <a:extLst>
                <a:ext uri="{FF2B5EF4-FFF2-40B4-BE49-F238E27FC236}">
                  <a16:creationId xmlns:a16="http://schemas.microsoft.com/office/drawing/2014/main" id="{00000000-0008-0000-0300-00001B240000}"/>
                </a:ext>
              </a:extLst>
            </xdr:cNvPr>
            <xdr:cNvSpPr txBox="1">
              <a:spLocks noChangeArrowheads="1"/>
            </xdr:cNvSpPr>
          </xdr:nvSpPr>
          <xdr:spPr bwMode="auto">
            <a:xfrm>
              <a:off x="2" y="1033"/>
              <a:ext cx="24"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9</a:t>
              </a:r>
            </a:p>
          </xdr:txBody>
        </xdr:sp>
      </xdr:grpSp>
      <xdr:grpSp>
        <xdr:nvGrpSpPr>
          <xdr:cNvPr id="9383" name="Group 90">
            <a:extLst>
              <a:ext uri="{FF2B5EF4-FFF2-40B4-BE49-F238E27FC236}">
                <a16:creationId xmlns:a16="http://schemas.microsoft.com/office/drawing/2014/main" id="{00000000-0008-0000-0300-0000A7240000}"/>
              </a:ext>
            </a:extLst>
          </xdr:cNvPr>
          <xdr:cNvGrpSpPr>
            <a:grpSpLocks/>
          </xdr:cNvGrpSpPr>
        </xdr:nvGrpSpPr>
        <xdr:grpSpPr bwMode="auto">
          <a:xfrm>
            <a:off x="8" y="896"/>
            <a:ext cx="27" cy="27"/>
            <a:chOff x="0" y="985"/>
            <a:chExt cx="27" cy="27"/>
          </a:xfrm>
        </xdr:grpSpPr>
        <xdr:sp macro="" textlink="">
          <xdr:nvSpPr>
            <xdr:cNvPr id="9396" name="Oval 29">
              <a:extLst>
                <a:ext uri="{FF2B5EF4-FFF2-40B4-BE49-F238E27FC236}">
                  <a16:creationId xmlns:a16="http://schemas.microsoft.com/office/drawing/2014/main" id="{00000000-0008-0000-0300-0000B4240000}"/>
                </a:ext>
              </a:extLst>
            </xdr:cNvPr>
            <xdr:cNvSpPr>
              <a:spLocks noChangeArrowheads="1"/>
            </xdr:cNvSpPr>
          </xdr:nvSpPr>
          <xdr:spPr bwMode="auto">
            <a:xfrm>
              <a:off x="0" y="985"/>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46" name="Text Box 30">
              <a:extLst>
                <a:ext uri="{FF2B5EF4-FFF2-40B4-BE49-F238E27FC236}">
                  <a16:creationId xmlns:a16="http://schemas.microsoft.com/office/drawing/2014/main" id="{00000000-0008-0000-0300-00001E240000}"/>
                </a:ext>
              </a:extLst>
            </xdr:cNvPr>
            <xdr:cNvSpPr txBox="1">
              <a:spLocks noChangeArrowheads="1"/>
            </xdr:cNvSpPr>
          </xdr:nvSpPr>
          <xdr:spPr bwMode="auto">
            <a:xfrm>
              <a:off x="2" y="985"/>
              <a:ext cx="24"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8</a:t>
              </a:r>
            </a:p>
          </xdr:txBody>
        </xdr:sp>
      </xdr:grpSp>
      <xdr:grpSp>
        <xdr:nvGrpSpPr>
          <xdr:cNvPr id="9384" name="Group 98">
            <a:extLst>
              <a:ext uri="{FF2B5EF4-FFF2-40B4-BE49-F238E27FC236}">
                <a16:creationId xmlns:a16="http://schemas.microsoft.com/office/drawing/2014/main" id="{00000000-0008-0000-0300-0000A8240000}"/>
              </a:ext>
            </a:extLst>
          </xdr:cNvPr>
          <xdr:cNvGrpSpPr>
            <a:grpSpLocks/>
          </xdr:cNvGrpSpPr>
        </xdr:nvGrpSpPr>
        <xdr:grpSpPr bwMode="auto">
          <a:xfrm>
            <a:off x="8" y="997"/>
            <a:ext cx="29" cy="29"/>
            <a:chOff x="0" y="1086"/>
            <a:chExt cx="29" cy="29"/>
          </a:xfrm>
        </xdr:grpSpPr>
        <xdr:sp macro="" textlink="">
          <xdr:nvSpPr>
            <xdr:cNvPr id="9394" name="Oval 32">
              <a:extLst>
                <a:ext uri="{FF2B5EF4-FFF2-40B4-BE49-F238E27FC236}">
                  <a16:creationId xmlns:a16="http://schemas.microsoft.com/office/drawing/2014/main" id="{00000000-0008-0000-0300-0000B2240000}"/>
                </a:ext>
              </a:extLst>
            </xdr:cNvPr>
            <xdr:cNvSpPr>
              <a:spLocks noChangeArrowheads="1"/>
            </xdr:cNvSpPr>
          </xdr:nvSpPr>
          <xdr:spPr bwMode="auto">
            <a:xfrm>
              <a:off x="0" y="1087"/>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49" name="Text Box 33">
              <a:extLst>
                <a:ext uri="{FF2B5EF4-FFF2-40B4-BE49-F238E27FC236}">
                  <a16:creationId xmlns:a16="http://schemas.microsoft.com/office/drawing/2014/main" id="{00000000-0008-0000-0300-000021240000}"/>
                </a:ext>
              </a:extLst>
            </xdr:cNvPr>
            <xdr:cNvSpPr txBox="1">
              <a:spLocks noChangeArrowheads="1"/>
            </xdr:cNvSpPr>
          </xdr:nvSpPr>
          <xdr:spPr bwMode="auto">
            <a:xfrm>
              <a:off x="0" y="1086"/>
              <a:ext cx="29" cy="29"/>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10</a:t>
              </a:r>
            </a:p>
          </xdr:txBody>
        </xdr:sp>
      </xdr:grpSp>
      <xdr:grpSp>
        <xdr:nvGrpSpPr>
          <xdr:cNvPr id="9385" name="Group 102">
            <a:extLst>
              <a:ext uri="{FF2B5EF4-FFF2-40B4-BE49-F238E27FC236}">
                <a16:creationId xmlns:a16="http://schemas.microsoft.com/office/drawing/2014/main" id="{00000000-0008-0000-0300-0000A9240000}"/>
              </a:ext>
            </a:extLst>
          </xdr:cNvPr>
          <xdr:cNvGrpSpPr>
            <a:grpSpLocks/>
          </xdr:cNvGrpSpPr>
        </xdr:nvGrpSpPr>
        <xdr:grpSpPr bwMode="auto">
          <a:xfrm>
            <a:off x="8" y="1043"/>
            <a:ext cx="29" cy="28"/>
            <a:chOff x="0" y="1132"/>
            <a:chExt cx="29" cy="28"/>
          </a:xfrm>
        </xdr:grpSpPr>
        <xdr:sp macro="" textlink="">
          <xdr:nvSpPr>
            <xdr:cNvPr id="9392" name="Oval 35">
              <a:extLst>
                <a:ext uri="{FF2B5EF4-FFF2-40B4-BE49-F238E27FC236}">
                  <a16:creationId xmlns:a16="http://schemas.microsoft.com/office/drawing/2014/main" id="{00000000-0008-0000-0300-0000B0240000}"/>
                </a:ext>
              </a:extLst>
            </xdr:cNvPr>
            <xdr:cNvSpPr>
              <a:spLocks noChangeArrowheads="1"/>
            </xdr:cNvSpPr>
          </xdr:nvSpPr>
          <xdr:spPr bwMode="auto">
            <a:xfrm>
              <a:off x="0" y="1132"/>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52" name="Text Box 36">
              <a:extLst>
                <a:ext uri="{FF2B5EF4-FFF2-40B4-BE49-F238E27FC236}">
                  <a16:creationId xmlns:a16="http://schemas.microsoft.com/office/drawing/2014/main" id="{00000000-0008-0000-0300-000024240000}"/>
                </a:ext>
              </a:extLst>
            </xdr:cNvPr>
            <xdr:cNvSpPr txBox="1">
              <a:spLocks noChangeArrowheads="1"/>
            </xdr:cNvSpPr>
          </xdr:nvSpPr>
          <xdr:spPr bwMode="auto">
            <a:xfrm>
              <a:off x="0" y="1134"/>
              <a:ext cx="29"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11</a:t>
              </a:r>
            </a:p>
          </xdr:txBody>
        </xdr:sp>
      </xdr:grpSp>
      <xdr:grpSp>
        <xdr:nvGrpSpPr>
          <xdr:cNvPr id="9387" name="Group 82">
            <a:extLst>
              <a:ext uri="{FF2B5EF4-FFF2-40B4-BE49-F238E27FC236}">
                <a16:creationId xmlns:a16="http://schemas.microsoft.com/office/drawing/2014/main" id="{00000000-0008-0000-0300-0000AB240000}"/>
              </a:ext>
            </a:extLst>
          </xdr:cNvPr>
          <xdr:cNvGrpSpPr>
            <a:grpSpLocks/>
          </xdr:cNvGrpSpPr>
        </xdr:nvGrpSpPr>
        <xdr:grpSpPr bwMode="auto">
          <a:xfrm>
            <a:off x="8" y="814"/>
            <a:ext cx="27" cy="27"/>
            <a:chOff x="0" y="903"/>
            <a:chExt cx="27" cy="27"/>
          </a:xfrm>
        </xdr:grpSpPr>
        <xdr:sp macro="" textlink="">
          <xdr:nvSpPr>
            <xdr:cNvPr id="9388" name="Oval 41">
              <a:extLst>
                <a:ext uri="{FF2B5EF4-FFF2-40B4-BE49-F238E27FC236}">
                  <a16:creationId xmlns:a16="http://schemas.microsoft.com/office/drawing/2014/main" id="{00000000-0008-0000-0300-0000AC240000}"/>
                </a:ext>
              </a:extLst>
            </xdr:cNvPr>
            <xdr:cNvSpPr>
              <a:spLocks noChangeArrowheads="1"/>
            </xdr:cNvSpPr>
          </xdr:nvSpPr>
          <xdr:spPr bwMode="auto">
            <a:xfrm>
              <a:off x="0" y="903"/>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58" name="Text Box 42">
              <a:extLst>
                <a:ext uri="{FF2B5EF4-FFF2-40B4-BE49-F238E27FC236}">
                  <a16:creationId xmlns:a16="http://schemas.microsoft.com/office/drawing/2014/main" id="{00000000-0008-0000-0300-00002A240000}"/>
                </a:ext>
              </a:extLst>
            </xdr:cNvPr>
            <xdr:cNvSpPr txBox="1">
              <a:spLocks noChangeArrowheads="1"/>
            </xdr:cNvSpPr>
          </xdr:nvSpPr>
          <xdr:spPr bwMode="auto">
            <a:xfrm>
              <a:off x="2" y="904"/>
              <a:ext cx="24"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6</a:t>
              </a:r>
            </a:p>
          </xdr:txBody>
        </xdr:sp>
      </xdr:grpSp>
    </xdr:grpSp>
    <xdr:clientData/>
  </xdr:twoCellAnchor>
  <xdr:twoCellAnchor>
    <xdr:from>
      <xdr:col>0</xdr:col>
      <xdr:colOff>76200</xdr:colOff>
      <xdr:row>7</xdr:row>
      <xdr:rowOff>57150</xdr:rowOff>
    </xdr:from>
    <xdr:to>
      <xdr:col>2</xdr:col>
      <xdr:colOff>4549207</xdr:colOff>
      <xdr:row>9</xdr:row>
      <xdr:rowOff>331470</xdr:rowOff>
    </xdr:to>
    <xdr:sp macro="" textlink="">
      <xdr:nvSpPr>
        <xdr:cNvPr id="9271" name="Text Box 55">
          <a:extLst>
            <a:ext uri="{FF2B5EF4-FFF2-40B4-BE49-F238E27FC236}">
              <a16:creationId xmlns:a16="http://schemas.microsoft.com/office/drawing/2014/main" id="{00000000-0008-0000-0300-000037240000}"/>
            </a:ext>
          </a:extLst>
        </xdr:cNvPr>
        <xdr:cNvSpPr txBox="1">
          <a:spLocks noChangeArrowheads="1"/>
        </xdr:cNvSpPr>
      </xdr:nvSpPr>
      <xdr:spPr bwMode="auto">
        <a:xfrm>
          <a:off x="76200" y="4200525"/>
          <a:ext cx="4886325" cy="11430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de-CH" sz="1200" b="1" i="0" u="none" strike="noStrike" baseline="0">
              <a:solidFill>
                <a:srgbClr val="000000"/>
              </a:solidFill>
              <a:latin typeface="Arial"/>
              <a:cs typeface="Arial"/>
            </a:rPr>
            <a:t>Erstellen einer Marschzeitberechnung (elektronisch):</a:t>
          </a:r>
        </a:p>
        <a:p>
          <a:pPr algn="l" rtl="0">
            <a:defRPr sz="1000"/>
          </a:pPr>
          <a:endParaRPr lang="de-CH" sz="1200" b="0" i="0" u="none" strike="noStrike" baseline="0">
            <a:solidFill>
              <a:srgbClr val="000000"/>
            </a:solidFill>
            <a:latin typeface="Arial"/>
            <a:cs typeface="Arial"/>
          </a:endParaRPr>
        </a:p>
        <a:p>
          <a:pPr algn="l" rtl="0">
            <a:defRPr sz="1000"/>
          </a:pPr>
          <a:r>
            <a:rPr lang="de-CH" sz="1200" b="0" i="0" u="none" strike="noStrike" baseline="0">
              <a:solidFill>
                <a:srgbClr val="000000"/>
              </a:solidFill>
              <a:latin typeface="Arial"/>
              <a:cs typeface="Arial"/>
            </a:rPr>
            <a:t>              Diese Felder können ausgefüllt werden.</a:t>
          </a:r>
        </a:p>
        <a:p>
          <a:pPr algn="l" rtl="0">
            <a:defRPr sz="1000"/>
          </a:pPr>
          <a:endParaRPr lang="de-CH" sz="1200" b="0" i="0" u="none" strike="noStrike" baseline="0">
            <a:solidFill>
              <a:srgbClr val="000000"/>
            </a:solidFill>
            <a:latin typeface="Arial"/>
            <a:cs typeface="Arial"/>
          </a:endParaRPr>
        </a:p>
        <a:p>
          <a:pPr algn="l" rtl="0">
            <a:defRPr sz="1000"/>
          </a:pPr>
          <a:r>
            <a:rPr lang="de-CH" sz="1200" b="0" i="0" u="none" strike="noStrike" baseline="0">
              <a:solidFill>
                <a:srgbClr val="000000"/>
              </a:solidFill>
              <a:latin typeface="Arial"/>
              <a:cs typeface="Arial"/>
            </a:rPr>
            <a:t>              Diese Felder können nicht verändert werden.</a:t>
          </a:r>
        </a:p>
      </xdr:txBody>
    </xdr:sp>
    <xdr:clientData/>
  </xdr:twoCellAnchor>
  <xdr:twoCellAnchor>
    <xdr:from>
      <xdr:col>1</xdr:col>
      <xdr:colOff>109900</xdr:colOff>
      <xdr:row>2</xdr:row>
      <xdr:rowOff>581881</xdr:rowOff>
    </xdr:from>
    <xdr:to>
      <xdr:col>2</xdr:col>
      <xdr:colOff>5892807</xdr:colOff>
      <xdr:row>5</xdr:row>
      <xdr:rowOff>492034</xdr:rowOff>
    </xdr:to>
    <xdr:grpSp>
      <xdr:nvGrpSpPr>
        <xdr:cNvPr id="9336" name="Group 114">
          <a:extLst>
            <a:ext uri="{FF2B5EF4-FFF2-40B4-BE49-F238E27FC236}">
              <a16:creationId xmlns:a16="http://schemas.microsoft.com/office/drawing/2014/main" id="{00000000-0008-0000-0300-000078240000}"/>
            </a:ext>
          </a:extLst>
        </xdr:cNvPr>
        <xdr:cNvGrpSpPr>
          <a:grpSpLocks/>
        </xdr:cNvGrpSpPr>
      </xdr:nvGrpSpPr>
      <xdr:grpSpPr bwMode="auto">
        <a:xfrm>
          <a:off x="408724" y="1246763"/>
          <a:ext cx="6051848" cy="1650800"/>
          <a:chOff x="41" y="131"/>
          <a:chExt cx="617" cy="174"/>
        </a:xfrm>
      </xdr:grpSpPr>
      <xdr:grpSp>
        <xdr:nvGrpSpPr>
          <xdr:cNvPr id="9339" name="Group 63">
            <a:extLst>
              <a:ext uri="{FF2B5EF4-FFF2-40B4-BE49-F238E27FC236}">
                <a16:creationId xmlns:a16="http://schemas.microsoft.com/office/drawing/2014/main" id="{00000000-0008-0000-0300-00007B240000}"/>
              </a:ext>
            </a:extLst>
          </xdr:cNvPr>
          <xdr:cNvGrpSpPr>
            <a:grpSpLocks/>
          </xdr:cNvGrpSpPr>
        </xdr:nvGrpSpPr>
        <xdr:grpSpPr bwMode="auto">
          <a:xfrm>
            <a:off x="41" y="278"/>
            <a:ext cx="27" cy="27"/>
            <a:chOff x="0" y="562"/>
            <a:chExt cx="27" cy="27"/>
          </a:xfrm>
        </xdr:grpSpPr>
        <xdr:sp macro="" textlink="">
          <xdr:nvSpPr>
            <xdr:cNvPr id="9373" name="Oval 64">
              <a:extLst>
                <a:ext uri="{FF2B5EF4-FFF2-40B4-BE49-F238E27FC236}">
                  <a16:creationId xmlns:a16="http://schemas.microsoft.com/office/drawing/2014/main" id="{00000000-0008-0000-0300-00009D240000}"/>
                </a:ext>
              </a:extLst>
            </xdr:cNvPr>
            <xdr:cNvSpPr>
              <a:spLocks noChangeArrowheads="1"/>
            </xdr:cNvSpPr>
          </xdr:nvSpPr>
          <xdr:spPr bwMode="auto">
            <a:xfrm>
              <a:off x="0" y="562"/>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81" name="Text Box 65">
              <a:extLst>
                <a:ext uri="{FF2B5EF4-FFF2-40B4-BE49-F238E27FC236}">
                  <a16:creationId xmlns:a16="http://schemas.microsoft.com/office/drawing/2014/main" id="{00000000-0008-0000-0300-000041240000}"/>
                </a:ext>
              </a:extLst>
            </xdr:cNvPr>
            <xdr:cNvSpPr txBox="1">
              <a:spLocks noChangeArrowheads="1"/>
            </xdr:cNvSpPr>
          </xdr:nvSpPr>
          <xdr:spPr bwMode="auto">
            <a:xfrm>
              <a:off x="2" y="563"/>
              <a:ext cx="24"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1</a:t>
              </a:r>
            </a:p>
          </xdr:txBody>
        </xdr:sp>
      </xdr:grpSp>
      <xdr:grpSp>
        <xdr:nvGrpSpPr>
          <xdr:cNvPr id="9340" name="Group 67">
            <a:extLst>
              <a:ext uri="{FF2B5EF4-FFF2-40B4-BE49-F238E27FC236}">
                <a16:creationId xmlns:a16="http://schemas.microsoft.com/office/drawing/2014/main" id="{00000000-0008-0000-0300-00007C240000}"/>
              </a:ext>
            </a:extLst>
          </xdr:cNvPr>
          <xdr:cNvGrpSpPr>
            <a:grpSpLocks/>
          </xdr:cNvGrpSpPr>
        </xdr:nvGrpSpPr>
        <xdr:grpSpPr bwMode="auto">
          <a:xfrm>
            <a:off x="170" y="278"/>
            <a:ext cx="27" cy="27"/>
            <a:chOff x="0" y="623"/>
            <a:chExt cx="27" cy="27"/>
          </a:xfrm>
        </xdr:grpSpPr>
        <xdr:sp macro="" textlink="">
          <xdr:nvSpPr>
            <xdr:cNvPr id="9371" name="Oval 68">
              <a:extLst>
                <a:ext uri="{FF2B5EF4-FFF2-40B4-BE49-F238E27FC236}">
                  <a16:creationId xmlns:a16="http://schemas.microsoft.com/office/drawing/2014/main" id="{00000000-0008-0000-0300-00009B240000}"/>
                </a:ext>
              </a:extLst>
            </xdr:cNvPr>
            <xdr:cNvSpPr>
              <a:spLocks noChangeArrowheads="1"/>
            </xdr:cNvSpPr>
          </xdr:nvSpPr>
          <xdr:spPr bwMode="auto">
            <a:xfrm>
              <a:off x="0" y="623"/>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85" name="Text Box 69">
              <a:extLst>
                <a:ext uri="{FF2B5EF4-FFF2-40B4-BE49-F238E27FC236}">
                  <a16:creationId xmlns:a16="http://schemas.microsoft.com/office/drawing/2014/main" id="{00000000-0008-0000-0300-000045240000}"/>
                </a:ext>
              </a:extLst>
            </xdr:cNvPr>
            <xdr:cNvSpPr txBox="1">
              <a:spLocks noChangeArrowheads="1"/>
            </xdr:cNvSpPr>
          </xdr:nvSpPr>
          <xdr:spPr bwMode="auto">
            <a:xfrm>
              <a:off x="2" y="624"/>
              <a:ext cx="24"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2</a:t>
              </a:r>
            </a:p>
          </xdr:txBody>
        </xdr:sp>
      </xdr:grpSp>
      <xdr:grpSp>
        <xdr:nvGrpSpPr>
          <xdr:cNvPr id="9341" name="Group 71">
            <a:extLst>
              <a:ext uri="{FF2B5EF4-FFF2-40B4-BE49-F238E27FC236}">
                <a16:creationId xmlns:a16="http://schemas.microsoft.com/office/drawing/2014/main" id="{00000000-0008-0000-0300-00007D240000}"/>
              </a:ext>
            </a:extLst>
          </xdr:cNvPr>
          <xdr:cNvGrpSpPr>
            <a:grpSpLocks/>
          </xdr:cNvGrpSpPr>
        </xdr:nvGrpSpPr>
        <xdr:grpSpPr bwMode="auto">
          <a:xfrm>
            <a:off x="214" y="233"/>
            <a:ext cx="27" cy="27"/>
            <a:chOff x="0" y="723"/>
            <a:chExt cx="27" cy="27"/>
          </a:xfrm>
        </xdr:grpSpPr>
        <xdr:sp macro="" textlink="">
          <xdr:nvSpPr>
            <xdr:cNvPr id="9369" name="Oval 72">
              <a:extLst>
                <a:ext uri="{FF2B5EF4-FFF2-40B4-BE49-F238E27FC236}">
                  <a16:creationId xmlns:a16="http://schemas.microsoft.com/office/drawing/2014/main" id="{00000000-0008-0000-0300-000099240000}"/>
                </a:ext>
              </a:extLst>
            </xdr:cNvPr>
            <xdr:cNvSpPr>
              <a:spLocks noChangeArrowheads="1"/>
            </xdr:cNvSpPr>
          </xdr:nvSpPr>
          <xdr:spPr bwMode="auto">
            <a:xfrm>
              <a:off x="0" y="723"/>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89" name="Text Box 73">
              <a:extLst>
                <a:ext uri="{FF2B5EF4-FFF2-40B4-BE49-F238E27FC236}">
                  <a16:creationId xmlns:a16="http://schemas.microsoft.com/office/drawing/2014/main" id="{00000000-0008-0000-0300-000049240000}"/>
                </a:ext>
              </a:extLst>
            </xdr:cNvPr>
            <xdr:cNvSpPr txBox="1">
              <a:spLocks noChangeArrowheads="1"/>
            </xdr:cNvSpPr>
          </xdr:nvSpPr>
          <xdr:spPr bwMode="auto">
            <a:xfrm>
              <a:off x="3" y="724"/>
              <a:ext cx="23"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3</a:t>
              </a:r>
            </a:p>
          </xdr:txBody>
        </xdr:sp>
      </xdr:grpSp>
      <xdr:grpSp>
        <xdr:nvGrpSpPr>
          <xdr:cNvPr id="9342" name="Group 75">
            <a:extLst>
              <a:ext uri="{FF2B5EF4-FFF2-40B4-BE49-F238E27FC236}">
                <a16:creationId xmlns:a16="http://schemas.microsoft.com/office/drawing/2014/main" id="{00000000-0008-0000-0300-00007E240000}"/>
              </a:ext>
            </a:extLst>
          </xdr:cNvPr>
          <xdr:cNvGrpSpPr>
            <a:grpSpLocks/>
          </xdr:cNvGrpSpPr>
        </xdr:nvGrpSpPr>
        <xdr:grpSpPr bwMode="auto">
          <a:xfrm>
            <a:off x="257" y="233"/>
            <a:ext cx="27" cy="27"/>
            <a:chOff x="0" y="803"/>
            <a:chExt cx="27" cy="27"/>
          </a:xfrm>
        </xdr:grpSpPr>
        <xdr:sp macro="" textlink="">
          <xdr:nvSpPr>
            <xdr:cNvPr id="9367" name="Oval 76">
              <a:extLst>
                <a:ext uri="{FF2B5EF4-FFF2-40B4-BE49-F238E27FC236}">
                  <a16:creationId xmlns:a16="http://schemas.microsoft.com/office/drawing/2014/main" id="{00000000-0008-0000-0300-000097240000}"/>
                </a:ext>
              </a:extLst>
            </xdr:cNvPr>
            <xdr:cNvSpPr>
              <a:spLocks noChangeArrowheads="1"/>
            </xdr:cNvSpPr>
          </xdr:nvSpPr>
          <xdr:spPr bwMode="auto">
            <a:xfrm>
              <a:off x="0" y="803"/>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93" name="Text Box 77">
              <a:extLst>
                <a:ext uri="{FF2B5EF4-FFF2-40B4-BE49-F238E27FC236}">
                  <a16:creationId xmlns:a16="http://schemas.microsoft.com/office/drawing/2014/main" id="{00000000-0008-0000-0300-00004D240000}"/>
                </a:ext>
              </a:extLst>
            </xdr:cNvPr>
            <xdr:cNvSpPr txBox="1">
              <a:spLocks noChangeArrowheads="1"/>
            </xdr:cNvSpPr>
          </xdr:nvSpPr>
          <xdr:spPr bwMode="auto">
            <a:xfrm>
              <a:off x="2" y="804"/>
              <a:ext cx="24"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4</a:t>
              </a:r>
            </a:p>
          </xdr:txBody>
        </xdr:sp>
      </xdr:grpSp>
      <xdr:grpSp>
        <xdr:nvGrpSpPr>
          <xdr:cNvPr id="9343" name="Group 79">
            <a:extLst>
              <a:ext uri="{FF2B5EF4-FFF2-40B4-BE49-F238E27FC236}">
                <a16:creationId xmlns:a16="http://schemas.microsoft.com/office/drawing/2014/main" id="{00000000-0008-0000-0300-00007F240000}"/>
              </a:ext>
            </a:extLst>
          </xdr:cNvPr>
          <xdr:cNvGrpSpPr>
            <a:grpSpLocks/>
          </xdr:cNvGrpSpPr>
        </xdr:nvGrpSpPr>
        <xdr:grpSpPr bwMode="auto">
          <a:xfrm>
            <a:off x="300" y="233"/>
            <a:ext cx="27" cy="27"/>
            <a:chOff x="0" y="863"/>
            <a:chExt cx="27" cy="27"/>
          </a:xfrm>
        </xdr:grpSpPr>
        <xdr:sp macro="" textlink="">
          <xdr:nvSpPr>
            <xdr:cNvPr id="9365" name="Oval 80">
              <a:extLst>
                <a:ext uri="{FF2B5EF4-FFF2-40B4-BE49-F238E27FC236}">
                  <a16:creationId xmlns:a16="http://schemas.microsoft.com/office/drawing/2014/main" id="{00000000-0008-0000-0300-000095240000}"/>
                </a:ext>
              </a:extLst>
            </xdr:cNvPr>
            <xdr:cNvSpPr>
              <a:spLocks noChangeArrowheads="1"/>
            </xdr:cNvSpPr>
          </xdr:nvSpPr>
          <xdr:spPr bwMode="auto">
            <a:xfrm>
              <a:off x="0" y="863"/>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97" name="Text Box 81">
              <a:extLst>
                <a:ext uri="{FF2B5EF4-FFF2-40B4-BE49-F238E27FC236}">
                  <a16:creationId xmlns:a16="http://schemas.microsoft.com/office/drawing/2014/main" id="{00000000-0008-0000-0300-000051240000}"/>
                </a:ext>
              </a:extLst>
            </xdr:cNvPr>
            <xdr:cNvSpPr txBox="1">
              <a:spLocks noChangeArrowheads="1"/>
            </xdr:cNvSpPr>
          </xdr:nvSpPr>
          <xdr:spPr bwMode="auto">
            <a:xfrm>
              <a:off x="2" y="864"/>
              <a:ext cx="24"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5</a:t>
              </a:r>
            </a:p>
          </xdr:txBody>
        </xdr:sp>
      </xdr:grpSp>
      <xdr:grpSp>
        <xdr:nvGrpSpPr>
          <xdr:cNvPr id="9344" name="Group 83">
            <a:extLst>
              <a:ext uri="{FF2B5EF4-FFF2-40B4-BE49-F238E27FC236}">
                <a16:creationId xmlns:a16="http://schemas.microsoft.com/office/drawing/2014/main" id="{00000000-0008-0000-0300-000080240000}"/>
              </a:ext>
            </a:extLst>
          </xdr:cNvPr>
          <xdr:cNvGrpSpPr>
            <a:grpSpLocks/>
          </xdr:cNvGrpSpPr>
        </xdr:nvGrpSpPr>
        <xdr:grpSpPr bwMode="auto">
          <a:xfrm>
            <a:off x="345" y="233"/>
            <a:ext cx="27" cy="27"/>
            <a:chOff x="0" y="922"/>
            <a:chExt cx="27" cy="27"/>
          </a:xfrm>
        </xdr:grpSpPr>
        <xdr:sp macro="" textlink="">
          <xdr:nvSpPr>
            <xdr:cNvPr id="9363" name="Oval 84">
              <a:extLst>
                <a:ext uri="{FF2B5EF4-FFF2-40B4-BE49-F238E27FC236}">
                  <a16:creationId xmlns:a16="http://schemas.microsoft.com/office/drawing/2014/main" id="{00000000-0008-0000-0300-000093240000}"/>
                </a:ext>
              </a:extLst>
            </xdr:cNvPr>
            <xdr:cNvSpPr>
              <a:spLocks noChangeArrowheads="1"/>
            </xdr:cNvSpPr>
          </xdr:nvSpPr>
          <xdr:spPr bwMode="auto">
            <a:xfrm>
              <a:off x="0" y="922"/>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301" name="Text Box 85">
              <a:extLst>
                <a:ext uri="{FF2B5EF4-FFF2-40B4-BE49-F238E27FC236}">
                  <a16:creationId xmlns:a16="http://schemas.microsoft.com/office/drawing/2014/main" id="{00000000-0008-0000-0300-000055240000}"/>
                </a:ext>
              </a:extLst>
            </xdr:cNvPr>
            <xdr:cNvSpPr txBox="1">
              <a:spLocks noChangeArrowheads="1"/>
            </xdr:cNvSpPr>
          </xdr:nvSpPr>
          <xdr:spPr bwMode="auto">
            <a:xfrm>
              <a:off x="2" y="923"/>
              <a:ext cx="24"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6</a:t>
              </a:r>
            </a:p>
          </xdr:txBody>
        </xdr:sp>
      </xdr:grpSp>
      <xdr:grpSp>
        <xdr:nvGrpSpPr>
          <xdr:cNvPr id="9345" name="Group 87">
            <a:extLst>
              <a:ext uri="{FF2B5EF4-FFF2-40B4-BE49-F238E27FC236}">
                <a16:creationId xmlns:a16="http://schemas.microsoft.com/office/drawing/2014/main" id="{00000000-0008-0000-0300-000081240000}"/>
              </a:ext>
            </a:extLst>
          </xdr:cNvPr>
          <xdr:cNvGrpSpPr>
            <a:grpSpLocks/>
          </xdr:cNvGrpSpPr>
        </xdr:nvGrpSpPr>
        <xdr:grpSpPr bwMode="auto">
          <a:xfrm>
            <a:off x="391" y="233"/>
            <a:ext cx="27" cy="27"/>
            <a:chOff x="0" y="982"/>
            <a:chExt cx="27" cy="27"/>
          </a:xfrm>
        </xdr:grpSpPr>
        <xdr:sp macro="" textlink="">
          <xdr:nvSpPr>
            <xdr:cNvPr id="9361" name="Oval 88">
              <a:extLst>
                <a:ext uri="{FF2B5EF4-FFF2-40B4-BE49-F238E27FC236}">
                  <a16:creationId xmlns:a16="http://schemas.microsoft.com/office/drawing/2014/main" id="{00000000-0008-0000-0300-000091240000}"/>
                </a:ext>
              </a:extLst>
            </xdr:cNvPr>
            <xdr:cNvSpPr>
              <a:spLocks noChangeArrowheads="1"/>
            </xdr:cNvSpPr>
          </xdr:nvSpPr>
          <xdr:spPr bwMode="auto">
            <a:xfrm>
              <a:off x="0" y="982"/>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305" name="Text Box 89">
              <a:extLst>
                <a:ext uri="{FF2B5EF4-FFF2-40B4-BE49-F238E27FC236}">
                  <a16:creationId xmlns:a16="http://schemas.microsoft.com/office/drawing/2014/main" id="{00000000-0008-0000-0300-000059240000}"/>
                </a:ext>
              </a:extLst>
            </xdr:cNvPr>
            <xdr:cNvSpPr txBox="1">
              <a:spLocks noChangeArrowheads="1"/>
            </xdr:cNvSpPr>
          </xdr:nvSpPr>
          <xdr:spPr bwMode="auto">
            <a:xfrm>
              <a:off x="3" y="983"/>
              <a:ext cx="24"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7</a:t>
              </a:r>
            </a:p>
          </xdr:txBody>
        </xdr:sp>
      </xdr:grpSp>
      <xdr:grpSp>
        <xdr:nvGrpSpPr>
          <xdr:cNvPr id="9346" name="Group 91">
            <a:extLst>
              <a:ext uri="{FF2B5EF4-FFF2-40B4-BE49-F238E27FC236}">
                <a16:creationId xmlns:a16="http://schemas.microsoft.com/office/drawing/2014/main" id="{00000000-0008-0000-0300-000082240000}"/>
              </a:ext>
            </a:extLst>
          </xdr:cNvPr>
          <xdr:cNvGrpSpPr>
            <a:grpSpLocks/>
          </xdr:cNvGrpSpPr>
        </xdr:nvGrpSpPr>
        <xdr:grpSpPr bwMode="auto">
          <a:xfrm>
            <a:off x="434" y="233"/>
            <a:ext cx="27" cy="27"/>
            <a:chOff x="0" y="1023"/>
            <a:chExt cx="27" cy="27"/>
          </a:xfrm>
        </xdr:grpSpPr>
        <xdr:sp macro="" textlink="">
          <xdr:nvSpPr>
            <xdr:cNvPr id="9359" name="Oval 92">
              <a:extLst>
                <a:ext uri="{FF2B5EF4-FFF2-40B4-BE49-F238E27FC236}">
                  <a16:creationId xmlns:a16="http://schemas.microsoft.com/office/drawing/2014/main" id="{00000000-0008-0000-0300-00008F240000}"/>
                </a:ext>
              </a:extLst>
            </xdr:cNvPr>
            <xdr:cNvSpPr>
              <a:spLocks noChangeArrowheads="1"/>
            </xdr:cNvSpPr>
          </xdr:nvSpPr>
          <xdr:spPr bwMode="auto">
            <a:xfrm>
              <a:off x="0" y="1023"/>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309" name="Text Box 93">
              <a:extLst>
                <a:ext uri="{FF2B5EF4-FFF2-40B4-BE49-F238E27FC236}">
                  <a16:creationId xmlns:a16="http://schemas.microsoft.com/office/drawing/2014/main" id="{00000000-0008-0000-0300-00005D240000}"/>
                </a:ext>
              </a:extLst>
            </xdr:cNvPr>
            <xdr:cNvSpPr txBox="1">
              <a:spLocks noChangeArrowheads="1"/>
            </xdr:cNvSpPr>
          </xdr:nvSpPr>
          <xdr:spPr bwMode="auto">
            <a:xfrm>
              <a:off x="2" y="1024"/>
              <a:ext cx="23"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8</a:t>
              </a:r>
            </a:p>
          </xdr:txBody>
        </xdr:sp>
      </xdr:grpSp>
      <xdr:grpSp>
        <xdr:nvGrpSpPr>
          <xdr:cNvPr id="9347" name="Group 95">
            <a:extLst>
              <a:ext uri="{FF2B5EF4-FFF2-40B4-BE49-F238E27FC236}">
                <a16:creationId xmlns:a16="http://schemas.microsoft.com/office/drawing/2014/main" id="{00000000-0008-0000-0300-000083240000}"/>
              </a:ext>
            </a:extLst>
          </xdr:cNvPr>
          <xdr:cNvGrpSpPr>
            <a:grpSpLocks/>
          </xdr:cNvGrpSpPr>
        </xdr:nvGrpSpPr>
        <xdr:grpSpPr bwMode="auto">
          <a:xfrm>
            <a:off x="478" y="233"/>
            <a:ext cx="27" cy="27"/>
            <a:chOff x="0" y="1062"/>
            <a:chExt cx="27" cy="27"/>
          </a:xfrm>
        </xdr:grpSpPr>
        <xdr:sp macro="" textlink="">
          <xdr:nvSpPr>
            <xdr:cNvPr id="9357" name="Oval 96">
              <a:extLst>
                <a:ext uri="{FF2B5EF4-FFF2-40B4-BE49-F238E27FC236}">
                  <a16:creationId xmlns:a16="http://schemas.microsoft.com/office/drawing/2014/main" id="{00000000-0008-0000-0300-00008D240000}"/>
                </a:ext>
              </a:extLst>
            </xdr:cNvPr>
            <xdr:cNvSpPr>
              <a:spLocks noChangeArrowheads="1"/>
            </xdr:cNvSpPr>
          </xdr:nvSpPr>
          <xdr:spPr bwMode="auto">
            <a:xfrm>
              <a:off x="0" y="1062"/>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313" name="Text Box 97">
              <a:extLst>
                <a:ext uri="{FF2B5EF4-FFF2-40B4-BE49-F238E27FC236}">
                  <a16:creationId xmlns:a16="http://schemas.microsoft.com/office/drawing/2014/main" id="{00000000-0008-0000-0300-000061240000}"/>
                </a:ext>
              </a:extLst>
            </xdr:cNvPr>
            <xdr:cNvSpPr txBox="1">
              <a:spLocks noChangeArrowheads="1"/>
            </xdr:cNvSpPr>
          </xdr:nvSpPr>
          <xdr:spPr bwMode="auto">
            <a:xfrm>
              <a:off x="2" y="1063"/>
              <a:ext cx="24"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9</a:t>
              </a:r>
            </a:p>
          </xdr:txBody>
        </xdr:sp>
      </xdr:grpSp>
      <xdr:grpSp>
        <xdr:nvGrpSpPr>
          <xdr:cNvPr id="9348" name="Group 103">
            <a:extLst>
              <a:ext uri="{FF2B5EF4-FFF2-40B4-BE49-F238E27FC236}">
                <a16:creationId xmlns:a16="http://schemas.microsoft.com/office/drawing/2014/main" id="{00000000-0008-0000-0300-000084240000}"/>
              </a:ext>
            </a:extLst>
          </xdr:cNvPr>
          <xdr:cNvGrpSpPr>
            <a:grpSpLocks/>
          </xdr:cNvGrpSpPr>
        </xdr:nvGrpSpPr>
        <xdr:grpSpPr bwMode="auto">
          <a:xfrm>
            <a:off x="564" y="232"/>
            <a:ext cx="29" cy="28"/>
            <a:chOff x="0" y="1182"/>
            <a:chExt cx="29" cy="28"/>
          </a:xfrm>
        </xdr:grpSpPr>
        <xdr:sp macro="" textlink="">
          <xdr:nvSpPr>
            <xdr:cNvPr id="9355" name="Oval 104">
              <a:extLst>
                <a:ext uri="{FF2B5EF4-FFF2-40B4-BE49-F238E27FC236}">
                  <a16:creationId xmlns:a16="http://schemas.microsoft.com/office/drawing/2014/main" id="{00000000-0008-0000-0300-00008B240000}"/>
                </a:ext>
              </a:extLst>
            </xdr:cNvPr>
            <xdr:cNvSpPr>
              <a:spLocks noChangeArrowheads="1"/>
            </xdr:cNvSpPr>
          </xdr:nvSpPr>
          <xdr:spPr bwMode="auto">
            <a:xfrm>
              <a:off x="0" y="1182"/>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321" name="Text Box 105">
              <a:extLst>
                <a:ext uri="{FF2B5EF4-FFF2-40B4-BE49-F238E27FC236}">
                  <a16:creationId xmlns:a16="http://schemas.microsoft.com/office/drawing/2014/main" id="{00000000-0008-0000-0300-000069240000}"/>
                </a:ext>
              </a:extLst>
            </xdr:cNvPr>
            <xdr:cNvSpPr txBox="1">
              <a:spLocks noChangeArrowheads="1"/>
            </xdr:cNvSpPr>
          </xdr:nvSpPr>
          <xdr:spPr bwMode="auto">
            <a:xfrm>
              <a:off x="0" y="1184"/>
              <a:ext cx="29"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11</a:t>
              </a:r>
            </a:p>
          </xdr:txBody>
        </xdr:sp>
      </xdr:grpSp>
      <xdr:grpSp>
        <xdr:nvGrpSpPr>
          <xdr:cNvPr id="9349" name="Group 107">
            <a:extLst>
              <a:ext uri="{FF2B5EF4-FFF2-40B4-BE49-F238E27FC236}">
                <a16:creationId xmlns:a16="http://schemas.microsoft.com/office/drawing/2014/main" id="{00000000-0008-0000-0300-000085240000}"/>
              </a:ext>
            </a:extLst>
          </xdr:cNvPr>
          <xdr:cNvGrpSpPr>
            <a:grpSpLocks/>
          </xdr:cNvGrpSpPr>
        </xdr:nvGrpSpPr>
        <xdr:grpSpPr bwMode="auto">
          <a:xfrm>
            <a:off x="630" y="131"/>
            <a:ext cx="28" cy="27"/>
            <a:chOff x="0" y="1223"/>
            <a:chExt cx="28" cy="27"/>
          </a:xfrm>
        </xdr:grpSpPr>
        <xdr:sp macro="" textlink="">
          <xdr:nvSpPr>
            <xdr:cNvPr id="9353" name="Oval 108">
              <a:extLst>
                <a:ext uri="{FF2B5EF4-FFF2-40B4-BE49-F238E27FC236}">
                  <a16:creationId xmlns:a16="http://schemas.microsoft.com/office/drawing/2014/main" id="{00000000-0008-0000-0300-000089240000}"/>
                </a:ext>
              </a:extLst>
            </xdr:cNvPr>
            <xdr:cNvSpPr>
              <a:spLocks noChangeArrowheads="1"/>
            </xdr:cNvSpPr>
          </xdr:nvSpPr>
          <xdr:spPr bwMode="auto">
            <a:xfrm>
              <a:off x="0" y="1223"/>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325" name="Text Box 109">
              <a:extLst>
                <a:ext uri="{FF2B5EF4-FFF2-40B4-BE49-F238E27FC236}">
                  <a16:creationId xmlns:a16="http://schemas.microsoft.com/office/drawing/2014/main" id="{00000000-0008-0000-0300-00006D240000}"/>
                </a:ext>
              </a:extLst>
            </xdr:cNvPr>
            <xdr:cNvSpPr txBox="1">
              <a:spLocks noChangeArrowheads="1"/>
            </xdr:cNvSpPr>
          </xdr:nvSpPr>
          <xdr:spPr bwMode="auto">
            <a:xfrm>
              <a:off x="0" y="1224"/>
              <a:ext cx="28"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12</a:t>
              </a:r>
            </a:p>
          </xdr:txBody>
        </xdr:sp>
      </xdr:grpSp>
      <xdr:grpSp>
        <xdr:nvGrpSpPr>
          <xdr:cNvPr id="9350" name="Group 113">
            <a:extLst>
              <a:ext uri="{FF2B5EF4-FFF2-40B4-BE49-F238E27FC236}">
                <a16:creationId xmlns:a16="http://schemas.microsoft.com/office/drawing/2014/main" id="{00000000-0008-0000-0300-000086240000}"/>
              </a:ext>
            </a:extLst>
          </xdr:cNvPr>
          <xdr:cNvGrpSpPr>
            <a:grpSpLocks/>
          </xdr:cNvGrpSpPr>
        </xdr:nvGrpSpPr>
        <xdr:grpSpPr bwMode="auto">
          <a:xfrm>
            <a:off x="522" y="232"/>
            <a:ext cx="29" cy="28"/>
            <a:chOff x="522" y="269"/>
            <a:chExt cx="29" cy="28"/>
          </a:xfrm>
        </xdr:grpSpPr>
        <xdr:sp macro="" textlink="">
          <xdr:nvSpPr>
            <xdr:cNvPr id="9351" name="Oval 111">
              <a:extLst>
                <a:ext uri="{FF2B5EF4-FFF2-40B4-BE49-F238E27FC236}">
                  <a16:creationId xmlns:a16="http://schemas.microsoft.com/office/drawing/2014/main" id="{00000000-0008-0000-0300-000087240000}"/>
                </a:ext>
              </a:extLst>
            </xdr:cNvPr>
            <xdr:cNvSpPr>
              <a:spLocks noChangeArrowheads="1"/>
            </xdr:cNvSpPr>
          </xdr:nvSpPr>
          <xdr:spPr bwMode="auto">
            <a:xfrm>
              <a:off x="522" y="269"/>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328" name="Text Box 112">
              <a:extLst>
                <a:ext uri="{FF2B5EF4-FFF2-40B4-BE49-F238E27FC236}">
                  <a16:creationId xmlns:a16="http://schemas.microsoft.com/office/drawing/2014/main" id="{00000000-0008-0000-0300-000070240000}"/>
                </a:ext>
              </a:extLst>
            </xdr:cNvPr>
            <xdr:cNvSpPr txBox="1">
              <a:spLocks noChangeArrowheads="1"/>
            </xdr:cNvSpPr>
          </xdr:nvSpPr>
          <xdr:spPr bwMode="auto">
            <a:xfrm>
              <a:off x="522" y="271"/>
              <a:ext cx="29"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10</a:t>
              </a:r>
            </a:p>
          </xdr:txBody>
        </xdr:sp>
      </xdr:grpSp>
    </xdr:grpSp>
    <xdr:clientData/>
  </xdr:twoCellAnchor>
  <xdr:twoCellAnchor>
    <xdr:from>
      <xdr:col>0</xdr:col>
      <xdr:colOff>198120</xdr:colOff>
      <xdr:row>8</xdr:row>
      <xdr:rowOff>152400</xdr:rowOff>
    </xdr:from>
    <xdr:to>
      <xdr:col>1</xdr:col>
      <xdr:colOff>228600</xdr:colOff>
      <xdr:row>9</xdr:row>
      <xdr:rowOff>137160</xdr:rowOff>
    </xdr:to>
    <xdr:sp macro="" textlink="">
      <xdr:nvSpPr>
        <xdr:cNvPr id="9337" name="Rectangle 116">
          <a:extLst>
            <a:ext uri="{FF2B5EF4-FFF2-40B4-BE49-F238E27FC236}">
              <a16:creationId xmlns:a16="http://schemas.microsoft.com/office/drawing/2014/main" id="{00000000-0008-0000-0300-000079240000}"/>
            </a:ext>
          </a:extLst>
        </xdr:cNvPr>
        <xdr:cNvSpPr>
          <a:spLocks noChangeArrowheads="1"/>
        </xdr:cNvSpPr>
      </xdr:nvSpPr>
      <xdr:spPr bwMode="auto">
        <a:xfrm>
          <a:off x="198120" y="4968240"/>
          <a:ext cx="327660" cy="17526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198120</xdr:colOff>
      <xdr:row>7</xdr:row>
      <xdr:rowOff>457200</xdr:rowOff>
    </xdr:from>
    <xdr:to>
      <xdr:col>1</xdr:col>
      <xdr:colOff>228600</xdr:colOff>
      <xdr:row>7</xdr:row>
      <xdr:rowOff>632460</xdr:rowOff>
    </xdr:to>
    <xdr:sp macro="" textlink="">
      <xdr:nvSpPr>
        <xdr:cNvPr id="9338" name="Rectangle 117">
          <a:extLst>
            <a:ext uri="{FF2B5EF4-FFF2-40B4-BE49-F238E27FC236}">
              <a16:creationId xmlns:a16="http://schemas.microsoft.com/office/drawing/2014/main" id="{00000000-0008-0000-0300-00007A240000}"/>
            </a:ext>
          </a:extLst>
        </xdr:cNvPr>
        <xdr:cNvSpPr>
          <a:spLocks noChangeArrowheads="1"/>
        </xdr:cNvSpPr>
      </xdr:nvSpPr>
      <xdr:spPr bwMode="auto">
        <a:xfrm>
          <a:off x="198120" y="4587240"/>
          <a:ext cx="327660" cy="17526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68580</xdr:colOff>
      <xdr:row>13</xdr:row>
      <xdr:rowOff>578192</xdr:rowOff>
    </xdr:from>
    <xdr:to>
      <xdr:col>1</xdr:col>
      <xdr:colOff>36567</xdr:colOff>
      <xdr:row>13</xdr:row>
      <xdr:rowOff>836032</xdr:rowOff>
    </xdr:to>
    <xdr:sp macro="" textlink="">
      <xdr:nvSpPr>
        <xdr:cNvPr id="86" name="Oval 17">
          <a:extLst>
            <a:ext uri="{FF2B5EF4-FFF2-40B4-BE49-F238E27FC236}">
              <a16:creationId xmlns:a16="http://schemas.microsoft.com/office/drawing/2014/main" id="{00000000-0008-0000-0300-000056000000}"/>
            </a:ext>
          </a:extLst>
        </xdr:cNvPr>
        <xdr:cNvSpPr>
          <a:spLocks noChangeArrowheads="1"/>
        </xdr:cNvSpPr>
      </xdr:nvSpPr>
      <xdr:spPr bwMode="auto">
        <a:xfrm>
          <a:off x="68580" y="7564780"/>
          <a:ext cx="263262" cy="25784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88182</xdr:colOff>
      <xdr:row>13</xdr:row>
      <xdr:rowOff>587742</xdr:rowOff>
    </xdr:from>
    <xdr:to>
      <xdr:col>1</xdr:col>
      <xdr:colOff>26766</xdr:colOff>
      <xdr:row>13</xdr:row>
      <xdr:rowOff>836032</xdr:rowOff>
    </xdr:to>
    <xdr:sp macro="" textlink="">
      <xdr:nvSpPr>
        <xdr:cNvPr id="87" name="Text Box 18">
          <a:extLst>
            <a:ext uri="{FF2B5EF4-FFF2-40B4-BE49-F238E27FC236}">
              <a16:creationId xmlns:a16="http://schemas.microsoft.com/office/drawing/2014/main" id="{00000000-0008-0000-0300-000057000000}"/>
            </a:ext>
          </a:extLst>
        </xdr:cNvPr>
        <xdr:cNvSpPr txBox="1">
          <a:spLocks noChangeArrowheads="1"/>
        </xdr:cNvSpPr>
      </xdr:nvSpPr>
      <xdr:spPr bwMode="auto">
        <a:xfrm>
          <a:off x="88182" y="7574330"/>
          <a:ext cx="233859" cy="248290"/>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4</a:t>
          </a:r>
        </a:p>
      </xdr:txBody>
    </xdr:sp>
    <xdr:clientData/>
  </xdr:twoCellAnchor>
  <xdr:twoCellAnchor>
    <xdr:from>
      <xdr:col>2</xdr:col>
      <xdr:colOff>3780117</xdr:colOff>
      <xdr:row>0</xdr:row>
      <xdr:rowOff>343648</xdr:rowOff>
    </xdr:from>
    <xdr:to>
      <xdr:col>2</xdr:col>
      <xdr:colOff>6559176</xdr:colOff>
      <xdr:row>2</xdr:row>
      <xdr:rowOff>298823</xdr:rowOff>
    </xdr:to>
    <xdr:sp macro="" textlink="">
      <xdr:nvSpPr>
        <xdr:cNvPr id="83" name="Freihandform 82">
          <a:extLst>
            <a:ext uri="{FF2B5EF4-FFF2-40B4-BE49-F238E27FC236}">
              <a16:creationId xmlns:a16="http://schemas.microsoft.com/office/drawing/2014/main" id="{00000000-0008-0000-0300-000053000000}"/>
            </a:ext>
          </a:extLst>
        </xdr:cNvPr>
        <xdr:cNvSpPr/>
      </xdr:nvSpPr>
      <xdr:spPr>
        <a:xfrm>
          <a:off x="4512235" y="343648"/>
          <a:ext cx="2779059" cy="627528"/>
        </a:xfrm>
        <a:custGeom>
          <a:avLst/>
          <a:gdLst>
            <a:gd name="connsiteX0" fmla="*/ 0 w 1524000"/>
            <a:gd name="connsiteY0" fmla="*/ 0 h 914400"/>
            <a:gd name="connsiteX1" fmla="*/ 1524000 w 1524000"/>
            <a:gd name="connsiteY1" fmla="*/ 0 h 914400"/>
            <a:gd name="connsiteX2" fmla="*/ 1524000 w 1524000"/>
            <a:gd name="connsiteY2" fmla="*/ 914400 h 914400"/>
            <a:gd name="connsiteX3" fmla="*/ 0 w 1524000"/>
            <a:gd name="connsiteY3" fmla="*/ 914400 h 914400"/>
            <a:gd name="connsiteX4" fmla="*/ 0 w 1524000"/>
            <a:gd name="connsiteY4" fmla="*/ 0 h 9144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524000" h="914400">
              <a:moveTo>
                <a:pt x="0" y="0"/>
              </a:moveTo>
              <a:lnTo>
                <a:pt x="1524000" y="0"/>
              </a:lnTo>
              <a:lnTo>
                <a:pt x="1524000" y="914400"/>
              </a:lnTo>
              <a:lnTo>
                <a:pt x="0" y="914400"/>
              </a:lnTo>
              <a:lnTo>
                <a:pt x="0" y="0"/>
              </a:lnTo>
              <a:close/>
            </a:path>
          </a:pathLst>
        </a:custGeom>
        <a:solidFill>
          <a:schemeClr val="bg1"/>
        </a:solidFill>
        <a:effectLst/>
      </xdr:spPr>
      <xdr:style>
        <a:lnRef idx="0">
          <a:schemeClr val="lt1">
            <a:hueOff val="0"/>
            <a:satOff val="0"/>
            <a:lumOff val="0"/>
            <a:alphaOff val="0"/>
          </a:schemeClr>
        </a:lnRef>
        <a:fillRef idx="3">
          <a:schemeClr val="accent1">
            <a:hueOff val="0"/>
            <a:satOff val="0"/>
            <a:lumOff val="0"/>
            <a:alphaOff val="0"/>
          </a:schemeClr>
        </a:fillRef>
        <a:effectRef idx="2">
          <a:schemeClr val="accent1">
            <a:hueOff val="0"/>
            <a:satOff val="0"/>
            <a:lumOff val="0"/>
            <a:alphaOff val="0"/>
          </a:schemeClr>
        </a:effectRef>
        <a:fontRef idx="minor">
          <a:schemeClr val="lt1"/>
        </a:fontRef>
      </xdr:style>
      <xdr:txBody>
        <a:bodyPr spcFirstLastPara="0" vert="horz" wrap="square" lIns="58420" tIns="58420" rIns="58420" bIns="58420" numCol="1" spcCol="1270" anchor="ctr" anchorCtr="0">
          <a:noAutofit/>
        </a:bodyPr>
        <a:lstStyle/>
        <a:p>
          <a:pPr lvl="0" algn="ctr" defTabSz="2044700">
            <a:lnSpc>
              <a:spcPct val="90000"/>
            </a:lnSpc>
            <a:spcBef>
              <a:spcPct val="0"/>
            </a:spcBef>
            <a:spcAft>
              <a:spcPct val="35000"/>
            </a:spcAft>
          </a:pPr>
          <a:endParaRPr lang="de-DE" sz="4600" kern="1200"/>
        </a:p>
      </xdr:txBody>
    </xdr:sp>
    <xdr:clientData/>
  </xdr:twoCellAnchor>
  <xdr:twoCellAnchor>
    <xdr:from>
      <xdr:col>2</xdr:col>
      <xdr:colOff>4347885</xdr:colOff>
      <xdr:row>0</xdr:row>
      <xdr:rowOff>328705</xdr:rowOff>
    </xdr:from>
    <xdr:to>
      <xdr:col>2</xdr:col>
      <xdr:colOff>6614945</xdr:colOff>
      <xdr:row>2</xdr:row>
      <xdr:rowOff>175294</xdr:rowOff>
    </xdr:to>
    <xdr:grpSp>
      <xdr:nvGrpSpPr>
        <xdr:cNvPr id="2" name="Gruppierung 1">
          <a:extLst>
            <a:ext uri="{FF2B5EF4-FFF2-40B4-BE49-F238E27FC236}">
              <a16:creationId xmlns:a16="http://schemas.microsoft.com/office/drawing/2014/main" id="{00000000-0008-0000-0300-000002000000}"/>
            </a:ext>
          </a:extLst>
        </xdr:cNvPr>
        <xdr:cNvGrpSpPr/>
      </xdr:nvGrpSpPr>
      <xdr:grpSpPr>
        <a:xfrm>
          <a:off x="4915650" y="328705"/>
          <a:ext cx="2267060" cy="511471"/>
          <a:chOff x="7545295" y="388471"/>
          <a:chExt cx="2267060" cy="518942"/>
        </a:xfrm>
      </xdr:grpSpPr>
      <xdr:pic>
        <xdr:nvPicPr>
          <xdr:cNvPr id="80" name="Bild 79" descr="logo_js_grau_d.pdf">
            <a:extLst>
              <a:ext uri="{FF2B5EF4-FFF2-40B4-BE49-F238E27FC236}">
                <a16:creationId xmlns:a16="http://schemas.microsoft.com/office/drawing/2014/main" id="{00000000-0008-0000-0300-00005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308355" y="403413"/>
            <a:ext cx="504000" cy="504000"/>
          </a:xfrm>
          <a:prstGeom prst="rect">
            <a:avLst/>
          </a:prstGeom>
        </xdr:spPr>
      </xdr:pic>
      <xdr:pic>
        <xdr:nvPicPr>
          <xdr:cNvPr id="82" name="Bild 81" descr="Logo_PBS.pdf">
            <a:extLst>
              <a:ext uri="{FF2B5EF4-FFF2-40B4-BE49-F238E27FC236}">
                <a16:creationId xmlns:a16="http://schemas.microsoft.com/office/drawing/2014/main" id="{00000000-0008-0000-0300-00005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45295" y="388471"/>
            <a:ext cx="1499400" cy="504000"/>
          </a:xfrm>
          <a:prstGeom prst="rect">
            <a:avLst/>
          </a:prstGeom>
        </xdr:spPr>
      </xdr:pic>
    </xdr:grp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2"/>
  <sheetViews>
    <sheetView showGridLines="0" showZeros="0" tabSelected="1" zoomScale="85" zoomScaleNormal="85" workbookViewId="0">
      <selection activeCell="M12" sqref="M12:M13"/>
    </sheetView>
  </sheetViews>
  <sheetFormatPr baseColWidth="10" defaultColWidth="11.453125" defaultRowHeight="12.5" x14ac:dyDescent="0.25"/>
  <cols>
    <col min="1" max="1" width="11" style="2" customWidth="1"/>
    <col min="2" max="2" width="14.1796875" style="2" customWidth="1"/>
    <col min="3" max="3" width="7" style="2" customWidth="1"/>
    <col min="4" max="5" width="6.54296875" style="2" customWidth="1"/>
    <col min="6" max="6" width="6.7265625" style="2" customWidth="1"/>
    <col min="7" max="7" width="7.26953125" style="2" customWidth="1"/>
    <col min="8" max="11" width="6.7265625" style="2" customWidth="1"/>
    <col min="12" max="12" width="7.1796875" style="2" customWidth="1"/>
    <col min="13" max="13" width="21.26953125" style="2" customWidth="1"/>
    <col min="14" max="14" width="17" style="2" customWidth="1"/>
    <col min="15" max="15" width="4.54296875" style="2" customWidth="1"/>
    <col min="16" max="16" width="17.453125" style="2" hidden="1" customWidth="1"/>
    <col min="17" max="16384" width="11.453125" style="2"/>
  </cols>
  <sheetData>
    <row r="1" spans="1:17" ht="33.75" customHeight="1" x14ac:dyDescent="0.25"/>
    <row r="2" spans="1:17" x14ac:dyDescent="0.25">
      <c r="A2" s="82" t="s">
        <v>109</v>
      </c>
      <c r="B2" s="82"/>
      <c r="C2" s="83"/>
      <c r="D2" s="83"/>
      <c r="E2" s="83"/>
      <c r="F2" s="83"/>
      <c r="G2" s="83"/>
      <c r="H2" s="83"/>
    </row>
    <row r="3" spans="1:17" x14ac:dyDescent="0.25">
      <c r="A3" s="83"/>
      <c r="B3" s="83"/>
      <c r="C3" s="83"/>
      <c r="D3" s="83"/>
      <c r="E3" s="83"/>
      <c r="F3" s="83"/>
      <c r="G3" s="83"/>
      <c r="H3" s="83"/>
    </row>
    <row r="4" spans="1:17" ht="17.25" customHeight="1" x14ac:dyDescent="0.25">
      <c r="A4" s="83"/>
      <c r="B4" s="83"/>
      <c r="C4" s="83"/>
      <c r="D4" s="83"/>
      <c r="E4" s="83"/>
      <c r="F4" s="83"/>
      <c r="G4" s="83"/>
      <c r="H4" s="83"/>
    </row>
    <row r="5" spans="1:17" ht="15" customHeight="1" x14ac:dyDescent="0.3">
      <c r="A5" s="3"/>
      <c r="B5" s="3"/>
      <c r="C5" s="4"/>
      <c r="D5" s="3"/>
      <c r="E5" s="3"/>
      <c r="F5"/>
      <c r="G5"/>
      <c r="H5"/>
      <c r="I5"/>
      <c r="J5"/>
      <c r="K5"/>
      <c r="L5"/>
    </row>
    <row r="6" spans="1:17" ht="25" x14ac:dyDescent="0.25">
      <c r="A6" s="5" t="s">
        <v>0</v>
      </c>
      <c r="B6" s="84"/>
      <c r="C6" s="85"/>
      <c r="D6" s="85"/>
      <c r="E6" s="85"/>
      <c r="F6" s="85"/>
      <c r="G6" s="85"/>
      <c r="H6" s="85"/>
      <c r="I6" s="85"/>
      <c r="J6" s="85"/>
      <c r="K6" s="85"/>
      <c r="L6" s="86"/>
      <c r="M6" s="6" t="s">
        <v>107</v>
      </c>
    </row>
    <row r="7" spans="1:17" ht="15.75" customHeight="1" x14ac:dyDescent="0.3">
      <c r="A7" s="5" t="s">
        <v>38</v>
      </c>
      <c r="B7" s="87"/>
      <c r="C7" s="88"/>
      <c r="D7" s="90" t="s">
        <v>12</v>
      </c>
      <c r="E7" s="91"/>
      <c r="F7" s="91"/>
      <c r="G7" s="92"/>
      <c r="H7" s="90" t="s">
        <v>13</v>
      </c>
      <c r="I7" s="91"/>
      <c r="J7" s="91"/>
      <c r="K7" s="92"/>
      <c r="L7" s="7"/>
      <c r="M7" s="1">
        <v>4</v>
      </c>
    </row>
    <row r="8" spans="1:17" ht="36" customHeight="1" x14ac:dyDescent="0.25">
      <c r="A8" s="5" t="s">
        <v>39</v>
      </c>
      <c r="B8" s="84"/>
      <c r="C8" s="86"/>
      <c r="D8" s="89" t="s">
        <v>43</v>
      </c>
      <c r="E8" s="56" t="s">
        <v>14</v>
      </c>
      <c r="F8" s="56" t="s">
        <v>44</v>
      </c>
      <c r="G8" s="56" t="s">
        <v>15</v>
      </c>
      <c r="H8" s="56" t="s">
        <v>47</v>
      </c>
      <c r="I8" s="56" t="s">
        <v>4</v>
      </c>
      <c r="J8" s="56" t="s">
        <v>45</v>
      </c>
      <c r="K8" s="56" t="s">
        <v>46</v>
      </c>
      <c r="L8" s="56" t="s">
        <v>1</v>
      </c>
      <c r="M8" s="95" t="s">
        <v>94</v>
      </c>
    </row>
    <row r="9" spans="1:17" ht="13" x14ac:dyDescent="0.25">
      <c r="A9" s="98" t="s">
        <v>40</v>
      </c>
      <c r="B9" s="99"/>
      <c r="C9" s="100"/>
      <c r="D9" s="57"/>
      <c r="E9" s="57"/>
      <c r="F9" s="57"/>
      <c r="G9" s="57"/>
      <c r="H9" s="57"/>
      <c r="I9" s="57"/>
      <c r="J9" s="57"/>
      <c r="K9" s="57"/>
      <c r="L9" s="57"/>
      <c r="M9" s="96"/>
    </row>
    <row r="10" spans="1:17" ht="75" customHeight="1" x14ac:dyDescent="0.25">
      <c r="A10" s="61"/>
      <c r="B10" s="62"/>
      <c r="C10" s="63"/>
      <c r="D10" s="58"/>
      <c r="E10" s="58"/>
      <c r="F10" s="58"/>
      <c r="G10" s="58"/>
      <c r="H10" s="58"/>
      <c r="I10" s="58"/>
      <c r="J10" s="58"/>
      <c r="K10" s="58"/>
      <c r="L10" s="58"/>
      <c r="M10" s="96"/>
    </row>
    <row r="11" spans="1:17" ht="21" customHeight="1" x14ac:dyDescent="0.3">
      <c r="A11" s="59" t="s">
        <v>42</v>
      </c>
      <c r="B11" s="60"/>
      <c r="C11" s="9" t="s">
        <v>2</v>
      </c>
      <c r="D11" s="10" t="s">
        <v>48</v>
      </c>
      <c r="E11" s="9" t="s">
        <v>5</v>
      </c>
      <c r="F11" s="9" t="s">
        <v>6</v>
      </c>
      <c r="G11" s="9" t="s">
        <v>7</v>
      </c>
      <c r="H11" s="9" t="s">
        <v>5</v>
      </c>
      <c r="I11" s="9" t="s">
        <v>6</v>
      </c>
      <c r="J11" s="9" t="s">
        <v>8</v>
      </c>
      <c r="K11" s="9" t="s">
        <v>8</v>
      </c>
      <c r="L11" s="9" t="s">
        <v>7</v>
      </c>
      <c r="M11" s="97"/>
      <c r="P11" s="12" t="s">
        <v>36</v>
      </c>
    </row>
    <row r="12" spans="1:17" s="15" customFormat="1" ht="10" customHeight="1" x14ac:dyDescent="0.25">
      <c r="A12" s="49"/>
      <c r="B12" s="50"/>
      <c r="C12" s="39"/>
      <c r="D12" s="13"/>
      <c r="E12" s="14"/>
      <c r="F12" s="14"/>
      <c r="G12" s="14"/>
      <c r="H12" s="55"/>
      <c r="I12" s="55"/>
      <c r="J12" s="53"/>
      <c r="K12" s="41"/>
      <c r="L12" s="40"/>
      <c r="M12" s="64"/>
      <c r="O12" s="17"/>
      <c r="P12" s="18" t="s">
        <v>37</v>
      </c>
      <c r="Q12" s="2"/>
    </row>
    <row r="13" spans="1:17" s="15" customFormat="1" ht="10" customHeight="1" x14ac:dyDescent="0.3">
      <c r="A13" s="51"/>
      <c r="B13" s="52"/>
      <c r="C13" s="39"/>
      <c r="D13" s="44">
        <f>IF(C14&gt;0,(C14-C12)/100,0)</f>
        <v>0</v>
      </c>
      <c r="E13" s="54"/>
      <c r="F13" s="42">
        <f>IF(P14&lt;-20,-D13/1.5+E13,IF(P14&lt;0,E13,D13+E13))</f>
        <v>0</v>
      </c>
      <c r="G13" s="47">
        <f>TIME(0,60/$M$7*F13,0)</f>
        <v>0</v>
      </c>
      <c r="H13" s="55"/>
      <c r="I13" s="55"/>
      <c r="J13" s="53"/>
      <c r="K13" s="41"/>
      <c r="L13" s="40"/>
      <c r="M13" s="66"/>
      <c r="P13" s="21"/>
    </row>
    <row r="14" spans="1:17" s="15" customFormat="1" ht="10" customHeight="1" x14ac:dyDescent="0.3">
      <c r="A14" s="49"/>
      <c r="B14" s="50"/>
      <c r="C14" s="39"/>
      <c r="D14" s="44"/>
      <c r="E14" s="54"/>
      <c r="F14" s="43"/>
      <c r="G14" s="47"/>
      <c r="H14" s="42">
        <f>IF(E13&gt;0,H12+E13,0)</f>
        <v>0</v>
      </c>
      <c r="I14" s="42">
        <f>IF(F13&gt;0,I12+F13,0)</f>
        <v>0</v>
      </c>
      <c r="J14" s="48">
        <f>IF((J12+G13+L12)&lt;&gt;J12,J12+G13+L12,0)</f>
        <v>0</v>
      </c>
      <c r="K14" s="41"/>
      <c r="L14" s="40"/>
      <c r="M14" s="64"/>
      <c r="P14" s="22">
        <f t="shared" ref="P14:P53" si="0">IF(E13=0,0,D13/(10*E13)*100)</f>
        <v>0</v>
      </c>
    </row>
    <row r="15" spans="1:17" s="15" customFormat="1" ht="10" customHeight="1" x14ac:dyDescent="0.3">
      <c r="A15" s="51"/>
      <c r="B15" s="52"/>
      <c r="C15" s="39"/>
      <c r="D15" s="44">
        <f>IF(C16&gt;0,(C16-C14)/100,0)</f>
        <v>0</v>
      </c>
      <c r="E15" s="54"/>
      <c r="F15" s="42">
        <f>IF(P16&lt;-20,-D15/1.5+E15,IF(P16&lt;0,E15,D15+E15))</f>
        <v>0</v>
      </c>
      <c r="G15" s="47">
        <f>TIME(0,60/$M$7*F15,0)</f>
        <v>0</v>
      </c>
      <c r="H15" s="42"/>
      <c r="I15" s="43"/>
      <c r="J15" s="43">
        <f>IF((J14+G15+L15)&lt;&gt;J14,J14+G15+L15,0)</f>
        <v>0</v>
      </c>
      <c r="K15" s="41"/>
      <c r="L15" s="40"/>
      <c r="M15" s="65"/>
      <c r="P15" s="23">
        <f t="shared" si="0"/>
        <v>0</v>
      </c>
    </row>
    <row r="16" spans="1:17" s="15" customFormat="1" ht="10" customHeight="1" x14ac:dyDescent="0.3">
      <c r="A16" s="49"/>
      <c r="B16" s="50"/>
      <c r="C16" s="39"/>
      <c r="D16" s="44"/>
      <c r="E16" s="54"/>
      <c r="F16" s="43"/>
      <c r="G16" s="47"/>
      <c r="H16" s="42">
        <f>IF(E15&gt;0,H14+E15,0)</f>
        <v>0</v>
      </c>
      <c r="I16" s="42">
        <f>IF(F15&gt;0,I14+F15,0)</f>
        <v>0</v>
      </c>
      <c r="J16" s="48">
        <f>IF((J14+G15+L14)&lt;&gt;J14,J14+G15+L14,0)</f>
        <v>0</v>
      </c>
      <c r="K16" s="41"/>
      <c r="L16" s="40"/>
      <c r="M16" s="64"/>
      <c r="P16" s="22">
        <f t="shared" si="0"/>
        <v>0</v>
      </c>
    </row>
    <row r="17" spans="1:16" s="15" customFormat="1" ht="10" customHeight="1" x14ac:dyDescent="0.3">
      <c r="A17" s="51"/>
      <c r="B17" s="52"/>
      <c r="C17" s="39"/>
      <c r="D17" s="44">
        <f>IF(C18&gt;0,(C18-C16)/100,0)</f>
        <v>0</v>
      </c>
      <c r="E17" s="54"/>
      <c r="F17" s="42">
        <f>IF(P18&lt;-20,-D17/1.5+E17,IF(P18&lt;0,E17,D17+E17))</f>
        <v>0</v>
      </c>
      <c r="G17" s="47">
        <f>TIME(0,60/$M$7*F17,0)</f>
        <v>0</v>
      </c>
      <c r="H17" s="42"/>
      <c r="I17" s="43"/>
      <c r="J17" s="43">
        <f>IF((J16+G17+L17)&lt;&gt;J16,J16+G17+L17,0)</f>
        <v>0</v>
      </c>
      <c r="K17" s="41"/>
      <c r="L17" s="40"/>
      <c r="M17" s="65"/>
      <c r="P17" s="23">
        <f t="shared" si="0"/>
        <v>0</v>
      </c>
    </row>
    <row r="18" spans="1:16" s="15" customFormat="1" ht="10" customHeight="1" x14ac:dyDescent="0.3">
      <c r="A18" s="49"/>
      <c r="B18" s="50"/>
      <c r="C18" s="39"/>
      <c r="D18" s="44"/>
      <c r="E18" s="54"/>
      <c r="F18" s="43"/>
      <c r="G18" s="47"/>
      <c r="H18" s="42">
        <f>IF(E17&gt;0,H16+E17,0)</f>
        <v>0</v>
      </c>
      <c r="I18" s="42">
        <f>IF(F17&gt;0,I16+F17,0)</f>
        <v>0</v>
      </c>
      <c r="J18" s="48">
        <f>IF((J16+G17+L16)&lt;&gt;J16,J16+G17+L16,0)</f>
        <v>0</v>
      </c>
      <c r="K18" s="41"/>
      <c r="L18" s="40"/>
      <c r="M18" s="64"/>
      <c r="P18" s="22">
        <f t="shared" si="0"/>
        <v>0</v>
      </c>
    </row>
    <row r="19" spans="1:16" s="15" customFormat="1" ht="10" customHeight="1" x14ac:dyDescent="0.3">
      <c r="A19" s="51"/>
      <c r="B19" s="52"/>
      <c r="C19" s="39"/>
      <c r="D19" s="44">
        <f>IF(C20&gt;0,(C20-C18)/100,0)</f>
        <v>0</v>
      </c>
      <c r="E19" s="45"/>
      <c r="F19" s="42">
        <f>IF(P20&lt;-20,-D19/1.5+E19,IF(P20&lt;0,E19,D19+E19))</f>
        <v>0</v>
      </c>
      <c r="G19" s="47">
        <f>TIME(0,60/$M$7*F19,0)</f>
        <v>0</v>
      </c>
      <c r="H19" s="42"/>
      <c r="I19" s="43"/>
      <c r="J19" s="43">
        <f>IF((J18+G19+L19)&lt;&gt;J18,J18+G19+L19,0)</f>
        <v>0</v>
      </c>
      <c r="K19" s="41"/>
      <c r="L19" s="40"/>
      <c r="M19" s="65"/>
      <c r="P19" s="23">
        <f t="shared" si="0"/>
        <v>0</v>
      </c>
    </row>
    <row r="20" spans="1:16" s="15" customFormat="1" ht="10" customHeight="1" x14ac:dyDescent="0.3">
      <c r="A20" s="49"/>
      <c r="B20" s="50"/>
      <c r="C20" s="39"/>
      <c r="D20" s="44"/>
      <c r="E20" s="45"/>
      <c r="F20" s="43"/>
      <c r="G20" s="47"/>
      <c r="H20" s="42">
        <f>IF(E19&gt;0,H18+E19,0)</f>
        <v>0</v>
      </c>
      <c r="I20" s="42">
        <f>IF(F19&gt;0,I18+F19,0)</f>
        <v>0</v>
      </c>
      <c r="J20" s="48">
        <f>IF((J18+G19+L18)&lt;&gt;J18,J18+G19+L18,0)</f>
        <v>0</v>
      </c>
      <c r="K20" s="41"/>
      <c r="L20" s="40"/>
      <c r="M20" s="64"/>
      <c r="P20" s="22">
        <f t="shared" si="0"/>
        <v>0</v>
      </c>
    </row>
    <row r="21" spans="1:16" s="15" customFormat="1" ht="10" customHeight="1" x14ac:dyDescent="0.3">
      <c r="A21" s="51"/>
      <c r="B21" s="52"/>
      <c r="C21" s="39"/>
      <c r="D21" s="44">
        <f>IF(C22&gt;0,(C22-C20)/100,0)</f>
        <v>0</v>
      </c>
      <c r="E21" s="45"/>
      <c r="F21" s="42">
        <f>IF(P22&lt;-20,-D21/1.5+E21,IF(P22&lt;0,E21,D21+E21))</f>
        <v>0</v>
      </c>
      <c r="G21" s="47">
        <f>TIME(0,60/$M$7*F21,0)</f>
        <v>0</v>
      </c>
      <c r="H21" s="42"/>
      <c r="I21" s="43"/>
      <c r="J21" s="43">
        <f>IF((J20+G21+L21)&lt;&gt;J20,J20+G21+L21,0)</f>
        <v>0</v>
      </c>
      <c r="K21" s="41"/>
      <c r="L21" s="40"/>
      <c r="M21" s="65"/>
      <c r="P21" s="23">
        <f t="shared" si="0"/>
        <v>0</v>
      </c>
    </row>
    <row r="22" spans="1:16" s="15" customFormat="1" ht="10" customHeight="1" x14ac:dyDescent="0.3">
      <c r="A22" s="49"/>
      <c r="B22" s="50"/>
      <c r="C22" s="39"/>
      <c r="D22" s="44"/>
      <c r="E22" s="45"/>
      <c r="F22" s="43"/>
      <c r="G22" s="47"/>
      <c r="H22" s="42">
        <f>IF(E21&gt;0,H20+E21,0)</f>
        <v>0</v>
      </c>
      <c r="I22" s="42">
        <f>IF(F21&gt;0,I20+F21,0)</f>
        <v>0</v>
      </c>
      <c r="J22" s="48">
        <f>IF((J20+G21+L20)&lt;&gt;J20,J20+G21+L20,0)</f>
        <v>0</v>
      </c>
      <c r="K22" s="41"/>
      <c r="L22" s="40"/>
      <c r="M22" s="64"/>
      <c r="P22" s="22">
        <f t="shared" si="0"/>
        <v>0</v>
      </c>
    </row>
    <row r="23" spans="1:16" s="15" customFormat="1" ht="10" customHeight="1" x14ac:dyDescent="0.3">
      <c r="A23" s="51"/>
      <c r="B23" s="52"/>
      <c r="C23" s="39"/>
      <c r="D23" s="44">
        <f>IF(C24&gt;0,(C24-C22)/100,0)</f>
        <v>0</v>
      </c>
      <c r="E23" s="45"/>
      <c r="F23" s="42">
        <f>IF(P24&lt;-20,-D23/1.5+E23,IF(P24&lt;0,E23,D23+E23))</f>
        <v>0</v>
      </c>
      <c r="G23" s="47">
        <f>TIME(0,60/$M$7*F23,0)</f>
        <v>0</v>
      </c>
      <c r="H23" s="42"/>
      <c r="I23" s="43"/>
      <c r="J23" s="43">
        <f>IF((J22+G23+L23)&lt;&gt;J22,J22+G23+L23,0)</f>
        <v>0</v>
      </c>
      <c r="K23" s="41"/>
      <c r="L23" s="40"/>
      <c r="M23" s="65"/>
      <c r="P23" s="23">
        <f t="shared" si="0"/>
        <v>0</v>
      </c>
    </row>
    <row r="24" spans="1:16" s="15" customFormat="1" ht="10" customHeight="1" x14ac:dyDescent="0.3">
      <c r="A24" s="49"/>
      <c r="B24" s="50"/>
      <c r="C24" s="39"/>
      <c r="D24" s="44"/>
      <c r="E24" s="45"/>
      <c r="F24" s="43"/>
      <c r="G24" s="47"/>
      <c r="H24" s="42">
        <f>IF(E23&gt;0,H22+E23,0)</f>
        <v>0</v>
      </c>
      <c r="I24" s="42">
        <f>IF(F23&gt;0,I22+F23,0)</f>
        <v>0</v>
      </c>
      <c r="J24" s="48">
        <f>IF((J22+G23+L22)&lt;&gt;J22,J22+G23+L22,0)</f>
        <v>0</v>
      </c>
      <c r="K24" s="41"/>
      <c r="L24" s="40"/>
      <c r="M24" s="64"/>
      <c r="P24" s="22">
        <f t="shared" si="0"/>
        <v>0</v>
      </c>
    </row>
    <row r="25" spans="1:16" s="15" customFormat="1" ht="10" customHeight="1" x14ac:dyDescent="0.3">
      <c r="A25" s="51"/>
      <c r="B25" s="52"/>
      <c r="C25" s="39"/>
      <c r="D25" s="44">
        <f>IF(C26&gt;0,(C26-C24)/100,0)</f>
        <v>0</v>
      </c>
      <c r="E25" s="45"/>
      <c r="F25" s="42">
        <f>IF(P26&lt;-20,-D25/1.5+E25,IF(P26&lt;0,E25,D25+E25))</f>
        <v>0</v>
      </c>
      <c r="G25" s="47">
        <f>TIME(0,60/$M$7*F25,0)</f>
        <v>0</v>
      </c>
      <c r="H25" s="42"/>
      <c r="I25" s="43"/>
      <c r="J25" s="43">
        <f>IF((J24+G25+L25)&lt;&gt;J24,J24+G25+L25,0)</f>
        <v>0</v>
      </c>
      <c r="K25" s="41"/>
      <c r="L25" s="40"/>
      <c r="M25" s="65"/>
      <c r="P25" s="23">
        <f t="shared" si="0"/>
        <v>0</v>
      </c>
    </row>
    <row r="26" spans="1:16" s="15" customFormat="1" ht="10" customHeight="1" x14ac:dyDescent="0.3">
      <c r="A26" s="49"/>
      <c r="B26" s="50"/>
      <c r="C26" s="39"/>
      <c r="D26" s="44"/>
      <c r="E26" s="45"/>
      <c r="F26" s="43"/>
      <c r="G26" s="47"/>
      <c r="H26" s="42">
        <f>IF(E25&gt;0,H24+E25,0)</f>
        <v>0</v>
      </c>
      <c r="I26" s="42">
        <f>IF(F25&gt;0,I24+F25,0)</f>
        <v>0</v>
      </c>
      <c r="J26" s="48">
        <f>IF((J24+G25+L24)&lt;&gt;J24,J24+G25+L24,0)</f>
        <v>0</v>
      </c>
      <c r="K26" s="41"/>
      <c r="L26" s="40"/>
      <c r="M26" s="64"/>
      <c r="P26" s="22">
        <f t="shared" si="0"/>
        <v>0</v>
      </c>
    </row>
    <row r="27" spans="1:16" s="15" customFormat="1" ht="10" customHeight="1" x14ac:dyDescent="0.3">
      <c r="A27" s="51"/>
      <c r="B27" s="52"/>
      <c r="C27" s="39"/>
      <c r="D27" s="44">
        <f>IF(C28&gt;0,(C28-C26)/100,0)</f>
        <v>0</v>
      </c>
      <c r="E27" s="45"/>
      <c r="F27" s="42">
        <f>IF(P28&lt;-20,-D27/1.5+E27,IF(P28&lt;0,E27,D27+E27))</f>
        <v>0</v>
      </c>
      <c r="G27" s="47">
        <f>TIME(0,60/$M$7*F27,0)</f>
        <v>0</v>
      </c>
      <c r="H27" s="42"/>
      <c r="I27" s="43"/>
      <c r="J27" s="43">
        <f>IF((J26+G27+L27)&lt;&gt;J26,J26+G27+L27,0)</f>
        <v>0</v>
      </c>
      <c r="K27" s="41"/>
      <c r="L27" s="40"/>
      <c r="M27" s="65"/>
      <c r="P27" s="23">
        <f t="shared" si="0"/>
        <v>0</v>
      </c>
    </row>
    <row r="28" spans="1:16" s="15" customFormat="1" ht="10" customHeight="1" x14ac:dyDescent="0.3">
      <c r="A28" s="49"/>
      <c r="B28" s="50"/>
      <c r="C28" s="39"/>
      <c r="D28" s="44"/>
      <c r="E28" s="45"/>
      <c r="F28" s="43"/>
      <c r="G28" s="47"/>
      <c r="H28" s="42">
        <f>IF(E27&gt;0,H26+E27,0)</f>
        <v>0</v>
      </c>
      <c r="I28" s="42">
        <f>IF(F27&gt;0,I26+F27,0)</f>
        <v>0</v>
      </c>
      <c r="J28" s="48">
        <f>IF((J26+G27+L26)&lt;&gt;J26,J26+G27+L26,0)</f>
        <v>0</v>
      </c>
      <c r="K28" s="41"/>
      <c r="L28" s="40"/>
      <c r="M28" s="64"/>
      <c r="P28" s="22">
        <f t="shared" si="0"/>
        <v>0</v>
      </c>
    </row>
    <row r="29" spans="1:16" s="15" customFormat="1" ht="10" customHeight="1" x14ac:dyDescent="0.3">
      <c r="A29" s="51"/>
      <c r="B29" s="52"/>
      <c r="C29" s="39"/>
      <c r="D29" s="44">
        <f>IF(C30&gt;0,(C30-C28)/100,0)</f>
        <v>0</v>
      </c>
      <c r="E29" s="45"/>
      <c r="F29" s="42">
        <f>IF(P30&lt;-20,-D29/1.5+E29,IF(P30&lt;0,E29,D29+E29))</f>
        <v>0</v>
      </c>
      <c r="G29" s="47">
        <f>TIME(0,60/$M$7*F29,0)</f>
        <v>0</v>
      </c>
      <c r="H29" s="42"/>
      <c r="I29" s="43"/>
      <c r="J29" s="43">
        <f>IF((J28+G29+L29)&lt;&gt;J28,J28+G29+L29,0)</f>
        <v>0</v>
      </c>
      <c r="K29" s="41"/>
      <c r="L29" s="40"/>
      <c r="M29" s="65"/>
      <c r="P29" s="23">
        <f t="shared" si="0"/>
        <v>0</v>
      </c>
    </row>
    <row r="30" spans="1:16" s="15" customFormat="1" ht="10" customHeight="1" x14ac:dyDescent="0.3">
      <c r="A30" s="49"/>
      <c r="B30" s="50"/>
      <c r="C30" s="39"/>
      <c r="D30" s="44"/>
      <c r="E30" s="45"/>
      <c r="F30" s="43"/>
      <c r="G30" s="47"/>
      <c r="H30" s="42">
        <f>IF(E29&gt;0,H28+E29,0)</f>
        <v>0</v>
      </c>
      <c r="I30" s="42">
        <f>IF(F29&gt;0,I28+F29,0)</f>
        <v>0</v>
      </c>
      <c r="J30" s="48">
        <f>IF((J28+G29+L28)&lt;&gt;J28,J28+G29+L28,0)</f>
        <v>0</v>
      </c>
      <c r="K30" s="41"/>
      <c r="L30" s="40"/>
      <c r="M30" s="64"/>
      <c r="P30" s="22">
        <f t="shared" si="0"/>
        <v>0</v>
      </c>
    </row>
    <row r="31" spans="1:16" s="15" customFormat="1" ht="10" customHeight="1" x14ac:dyDescent="0.3">
      <c r="A31" s="51"/>
      <c r="B31" s="52"/>
      <c r="C31" s="39"/>
      <c r="D31" s="44">
        <f>IF(C32&gt;0,(C32-C30)/100,0)</f>
        <v>0</v>
      </c>
      <c r="E31" s="45"/>
      <c r="F31" s="42">
        <f>IF(P32&lt;-20,-D31/1.5+E31,IF(P32&lt;0,E31,D31+E31))</f>
        <v>0</v>
      </c>
      <c r="G31" s="47">
        <f>TIME(0,60/$M$7*F31,0)</f>
        <v>0</v>
      </c>
      <c r="H31" s="42"/>
      <c r="I31" s="43"/>
      <c r="J31" s="43">
        <f>IF((J30+G31+L31)&lt;&gt;J30,J30+G31+L31,0)</f>
        <v>0</v>
      </c>
      <c r="K31" s="41"/>
      <c r="L31" s="40"/>
      <c r="M31" s="65"/>
      <c r="P31" s="23">
        <f t="shared" si="0"/>
        <v>0</v>
      </c>
    </row>
    <row r="32" spans="1:16" s="15" customFormat="1" ht="10" customHeight="1" x14ac:dyDescent="0.3">
      <c r="A32" s="49"/>
      <c r="B32" s="50"/>
      <c r="C32" s="39"/>
      <c r="D32" s="44"/>
      <c r="E32" s="45"/>
      <c r="F32" s="43"/>
      <c r="G32" s="47"/>
      <c r="H32" s="42">
        <f>IF(E31&gt;0,H30+E31,0)</f>
        <v>0</v>
      </c>
      <c r="I32" s="42">
        <f>IF(F31&gt;0,I30+F31,0)</f>
        <v>0</v>
      </c>
      <c r="J32" s="48">
        <f>IF((J30+G31+L30)&lt;&gt;J30,J30+G31+L30,0)</f>
        <v>0</v>
      </c>
      <c r="K32" s="41"/>
      <c r="L32" s="40"/>
      <c r="M32" s="64"/>
      <c r="P32" s="22">
        <f t="shared" si="0"/>
        <v>0</v>
      </c>
    </row>
    <row r="33" spans="1:17" s="15" customFormat="1" ht="10" customHeight="1" x14ac:dyDescent="0.3">
      <c r="A33" s="51"/>
      <c r="B33" s="52"/>
      <c r="C33" s="39"/>
      <c r="D33" s="44">
        <f>IF(C34&gt;0,(C34-C32)/100,0)</f>
        <v>0</v>
      </c>
      <c r="E33" s="45"/>
      <c r="F33" s="42">
        <f>IF(P34&lt;-20,-D33/1.5+E33,IF(P34&lt;0,E33,D33+E33))</f>
        <v>0</v>
      </c>
      <c r="G33" s="47">
        <f>TIME(0,60/$M$7*F33,0)</f>
        <v>0</v>
      </c>
      <c r="H33" s="42"/>
      <c r="I33" s="43"/>
      <c r="J33" s="43">
        <f>IF((J32+G33+L33)&lt;&gt;J32,J32+G33+L33,0)</f>
        <v>0</v>
      </c>
      <c r="K33" s="41"/>
      <c r="L33" s="40"/>
      <c r="M33" s="65"/>
      <c r="P33" s="23">
        <f t="shared" si="0"/>
        <v>0</v>
      </c>
    </row>
    <row r="34" spans="1:17" s="15" customFormat="1" ht="10" customHeight="1" x14ac:dyDescent="0.3">
      <c r="A34" s="49"/>
      <c r="B34" s="50"/>
      <c r="C34" s="39"/>
      <c r="D34" s="44"/>
      <c r="E34" s="45"/>
      <c r="F34" s="43"/>
      <c r="G34" s="47"/>
      <c r="H34" s="42">
        <f>IF(E33&gt;0,H32+E33,0)</f>
        <v>0</v>
      </c>
      <c r="I34" s="42">
        <f>IF(F33&gt;0,I32+F33,0)</f>
        <v>0</v>
      </c>
      <c r="J34" s="48">
        <f>IF((J32+G33+L32)&lt;&gt;J32,J32+G33+L32,0)</f>
        <v>0</v>
      </c>
      <c r="K34" s="41"/>
      <c r="L34" s="40"/>
      <c r="M34" s="64"/>
      <c r="P34" s="22">
        <f t="shared" si="0"/>
        <v>0</v>
      </c>
    </row>
    <row r="35" spans="1:17" s="15" customFormat="1" ht="10" customHeight="1" x14ac:dyDescent="0.3">
      <c r="A35" s="51"/>
      <c r="B35" s="52"/>
      <c r="C35" s="39"/>
      <c r="D35" s="44">
        <f>IF(C36&gt;0,(C36-C34)/100,0)</f>
        <v>0</v>
      </c>
      <c r="E35" s="45"/>
      <c r="F35" s="42">
        <f>IF(P36&lt;-20,-D35/1.5+E35,IF(P36&lt;0,E35,D35+E35))</f>
        <v>0</v>
      </c>
      <c r="G35" s="47">
        <f>TIME(0,60/$M$7*F35,0)</f>
        <v>0</v>
      </c>
      <c r="H35" s="42"/>
      <c r="I35" s="43"/>
      <c r="J35" s="43">
        <f>IF((J34+G35+L35)&lt;&gt;J34,J34+G35+L35,0)</f>
        <v>0</v>
      </c>
      <c r="K35" s="41"/>
      <c r="L35" s="40"/>
      <c r="M35" s="65"/>
      <c r="P35" s="23">
        <f t="shared" si="0"/>
        <v>0</v>
      </c>
    </row>
    <row r="36" spans="1:17" s="15" customFormat="1" ht="10" customHeight="1" x14ac:dyDescent="0.3">
      <c r="A36" s="49"/>
      <c r="B36" s="50"/>
      <c r="C36" s="39"/>
      <c r="D36" s="44"/>
      <c r="E36" s="45"/>
      <c r="F36" s="43"/>
      <c r="G36" s="47"/>
      <c r="H36" s="42">
        <f>IF(E35&gt;0,H34+E35,0)</f>
        <v>0</v>
      </c>
      <c r="I36" s="42">
        <f>IF(F35&gt;0,I34+F35,0)</f>
        <v>0</v>
      </c>
      <c r="J36" s="48">
        <f>IF((J34+G35+L34)&lt;&gt;J34,J34+G35+L34,0)</f>
        <v>0</v>
      </c>
      <c r="K36" s="41"/>
      <c r="L36" s="40"/>
      <c r="M36" s="64"/>
      <c r="P36" s="22">
        <f t="shared" si="0"/>
        <v>0</v>
      </c>
    </row>
    <row r="37" spans="1:17" s="15" customFormat="1" ht="10" customHeight="1" x14ac:dyDescent="0.3">
      <c r="A37" s="51"/>
      <c r="B37" s="52"/>
      <c r="C37" s="39"/>
      <c r="D37" s="44">
        <f>IF(C38&gt;0,(C38-C36)/100,0)</f>
        <v>0</v>
      </c>
      <c r="E37" s="45"/>
      <c r="F37" s="42">
        <f>IF(P38&lt;-20,-D37/1.5+E37,IF(P38&lt;0,E37,D37+E37))</f>
        <v>0</v>
      </c>
      <c r="G37" s="47">
        <f>TIME(0,60/$M$7*F37,0)</f>
        <v>0</v>
      </c>
      <c r="H37" s="42"/>
      <c r="I37" s="43"/>
      <c r="J37" s="43">
        <f>IF((J36+G37+L37)&lt;&gt;J36,J36+G37+L37,0)</f>
        <v>0</v>
      </c>
      <c r="K37" s="41"/>
      <c r="L37" s="40"/>
      <c r="M37" s="65"/>
      <c r="P37" s="23">
        <f t="shared" si="0"/>
        <v>0</v>
      </c>
    </row>
    <row r="38" spans="1:17" s="15" customFormat="1" ht="10" customHeight="1" x14ac:dyDescent="0.3">
      <c r="A38" s="49"/>
      <c r="B38" s="50"/>
      <c r="C38" s="39"/>
      <c r="D38" s="44"/>
      <c r="E38" s="45"/>
      <c r="F38" s="43"/>
      <c r="G38" s="47"/>
      <c r="H38" s="42">
        <f>IF(E37&gt;0,H36+E37,0)</f>
        <v>0</v>
      </c>
      <c r="I38" s="42">
        <f>IF(F37&gt;0,I36+F37,0)</f>
        <v>0</v>
      </c>
      <c r="J38" s="48">
        <f>IF((J36+G37+L36)&lt;&gt;J36,J36+G37+L36,0)</f>
        <v>0</v>
      </c>
      <c r="K38" s="41"/>
      <c r="L38" s="40"/>
      <c r="M38" s="64"/>
      <c r="P38" s="22">
        <f t="shared" si="0"/>
        <v>0</v>
      </c>
    </row>
    <row r="39" spans="1:17" s="15" customFormat="1" ht="10" customHeight="1" x14ac:dyDescent="0.3">
      <c r="A39" s="51"/>
      <c r="B39" s="52"/>
      <c r="C39" s="39"/>
      <c r="D39" s="44">
        <f>IF(C40&gt;0,(C40-C38)/100,0)</f>
        <v>0</v>
      </c>
      <c r="E39" s="45"/>
      <c r="F39" s="42">
        <f>IF(P40&lt;-20,-D39/1.5+E39,IF(P40&lt;0,E39,D39+E39))</f>
        <v>0</v>
      </c>
      <c r="G39" s="47">
        <f>TIME(0,60/$M$7*F39,0)</f>
        <v>0</v>
      </c>
      <c r="H39" s="42"/>
      <c r="I39" s="43"/>
      <c r="J39" s="43">
        <f>IF((J38+G39+L39)&lt;&gt;J38,J38+G39+L39,0)</f>
        <v>0</v>
      </c>
      <c r="K39" s="41"/>
      <c r="L39" s="40"/>
      <c r="M39" s="65"/>
      <c r="P39" s="23">
        <f t="shared" si="0"/>
        <v>0</v>
      </c>
    </row>
    <row r="40" spans="1:17" s="15" customFormat="1" ht="10" customHeight="1" x14ac:dyDescent="0.3">
      <c r="A40" s="49"/>
      <c r="B40" s="50"/>
      <c r="C40" s="39"/>
      <c r="D40" s="44"/>
      <c r="E40" s="46"/>
      <c r="F40" s="43"/>
      <c r="G40" s="47"/>
      <c r="H40" s="42">
        <f>IF(E39&gt;0,H38+E39,0)</f>
        <v>0</v>
      </c>
      <c r="I40" s="42">
        <f>IF(F39&gt;0,I38+F39,0)</f>
        <v>0</v>
      </c>
      <c r="J40" s="48">
        <f>IF((J38+G39+L38)&lt;&gt;J38,J38+G39+L38,0)</f>
        <v>0</v>
      </c>
      <c r="K40" s="41"/>
      <c r="L40" s="40"/>
      <c r="M40" s="64"/>
      <c r="P40" s="22">
        <f t="shared" si="0"/>
        <v>0</v>
      </c>
    </row>
    <row r="41" spans="1:17" s="15" customFormat="1" ht="10" customHeight="1" x14ac:dyDescent="0.3">
      <c r="A41" s="51"/>
      <c r="B41" s="52"/>
      <c r="C41" s="39"/>
      <c r="D41" s="44">
        <f>IF(C42&gt;0,(C42-C40)/100,0)</f>
        <v>0</v>
      </c>
      <c r="E41" s="45"/>
      <c r="F41" s="42">
        <f>IF(P42&lt;-20,-D41/1.5+E41,IF(P42&lt;0,E41,D41+E41))</f>
        <v>0</v>
      </c>
      <c r="G41" s="47">
        <f>TIME(0,60/$M$7*F41,0)</f>
        <v>0</v>
      </c>
      <c r="H41" s="42"/>
      <c r="I41" s="43"/>
      <c r="J41" s="43">
        <f>IF((J40+G53+L41)&lt;&gt;J40,J40+G53+L41,0)</f>
        <v>0</v>
      </c>
      <c r="K41" s="41"/>
      <c r="L41" s="40"/>
      <c r="M41" s="65"/>
      <c r="P41" s="23">
        <f t="shared" si="0"/>
        <v>0</v>
      </c>
    </row>
    <row r="42" spans="1:17" ht="9.75" customHeight="1" x14ac:dyDescent="0.25">
      <c r="A42" s="49"/>
      <c r="B42" s="50"/>
      <c r="C42" s="39"/>
      <c r="D42" s="44"/>
      <c r="E42" s="46"/>
      <c r="F42" s="43"/>
      <c r="G42" s="47"/>
      <c r="H42" s="42">
        <f>IF(E41&gt;0,H40+E41,0)</f>
        <v>0</v>
      </c>
      <c r="I42" s="42">
        <f>IF(F41&gt;0,I40+F41,0)</f>
        <v>0</v>
      </c>
      <c r="J42" s="48">
        <f>IF((J40+G41+L40)&lt;&gt;J40,J40+G41+L40,0)</f>
        <v>0</v>
      </c>
      <c r="K42" s="41"/>
      <c r="L42" s="40"/>
      <c r="M42" s="64"/>
      <c r="O42" s="15"/>
      <c r="P42" s="22">
        <f t="shared" si="0"/>
        <v>0</v>
      </c>
      <c r="Q42" s="15"/>
    </row>
    <row r="43" spans="1:17" ht="9.75" customHeight="1" x14ac:dyDescent="0.25">
      <c r="A43" s="51"/>
      <c r="B43" s="52"/>
      <c r="C43" s="39"/>
      <c r="D43" s="44">
        <f>IF(C44&gt;0,(C44-C42)/100,0)</f>
        <v>0</v>
      </c>
      <c r="E43" s="45"/>
      <c r="F43" s="42">
        <f>IF(P44&lt;-20,-D43/1.5+E43,IF(P44&lt;0,E43,D43+E43))</f>
        <v>0</v>
      </c>
      <c r="G43" s="47">
        <f>TIME(0,60/$M$7*F43,0)</f>
        <v>0</v>
      </c>
      <c r="H43" s="42"/>
      <c r="I43" s="43"/>
      <c r="J43" s="43" t="e">
        <f>IF((J42+#REF!+L43)&lt;&gt;J42,J42+#REF!+L43,0)</f>
        <v>#REF!</v>
      </c>
      <c r="K43" s="41"/>
      <c r="L43" s="40"/>
      <c r="M43" s="65"/>
      <c r="P43" s="23">
        <f t="shared" si="0"/>
        <v>0</v>
      </c>
    </row>
    <row r="44" spans="1:17" ht="9.75" customHeight="1" x14ac:dyDescent="0.25">
      <c r="A44" s="49"/>
      <c r="B44" s="50"/>
      <c r="C44" s="39"/>
      <c r="D44" s="44"/>
      <c r="E44" s="46"/>
      <c r="F44" s="43"/>
      <c r="G44" s="47"/>
      <c r="H44" s="42">
        <f>IF(E43&gt;0,H42+E43,0)</f>
        <v>0</v>
      </c>
      <c r="I44" s="42">
        <f>IF(F43&gt;0,I42+F43,0)</f>
        <v>0</v>
      </c>
      <c r="J44" s="48">
        <f>IF((J42+G43+L42)&lt;&gt;J42,J42+G43+L42,0)</f>
        <v>0</v>
      </c>
      <c r="K44" s="41"/>
      <c r="L44" s="40"/>
      <c r="M44" s="64"/>
      <c r="P44" s="22">
        <f t="shared" si="0"/>
        <v>0</v>
      </c>
    </row>
    <row r="45" spans="1:17" ht="9.75" customHeight="1" x14ac:dyDescent="0.25">
      <c r="A45" s="51"/>
      <c r="B45" s="52"/>
      <c r="C45" s="39"/>
      <c r="D45" s="44">
        <f>IF(C46&gt;0,(C46-C44)/100,0)</f>
        <v>0</v>
      </c>
      <c r="E45" s="45"/>
      <c r="F45" s="42">
        <f>IF(P46&lt;-20,-D45/1.5+E45,IF(P46&lt;0,E45,D45+E45))</f>
        <v>0</v>
      </c>
      <c r="G45" s="47">
        <f>TIME(0,60/$M$7*F45,0)</f>
        <v>0</v>
      </c>
      <c r="H45" s="42"/>
      <c r="I45" s="43"/>
      <c r="J45" s="43">
        <f>IF((J44+G45+L45)&lt;&gt;J44,J44+G45+L45,0)</f>
        <v>0</v>
      </c>
      <c r="K45" s="41"/>
      <c r="L45" s="40"/>
      <c r="M45" s="65"/>
      <c r="P45" s="23">
        <f t="shared" si="0"/>
        <v>0</v>
      </c>
    </row>
    <row r="46" spans="1:17" ht="9.75" customHeight="1" x14ac:dyDescent="0.25">
      <c r="A46" s="49"/>
      <c r="B46" s="50"/>
      <c r="C46" s="39"/>
      <c r="D46" s="44"/>
      <c r="E46" s="46"/>
      <c r="F46" s="43"/>
      <c r="G46" s="47"/>
      <c r="H46" s="42">
        <f>IF(E45&gt;0,H44+E45,0)</f>
        <v>0</v>
      </c>
      <c r="I46" s="42">
        <f>IF(F45&gt;0,I44+F45,0)</f>
        <v>0</v>
      </c>
      <c r="J46" s="48">
        <f>IF((J44+G45+L44)&lt;&gt;J44,J44+G45+L44,0)</f>
        <v>0</v>
      </c>
      <c r="K46" s="41"/>
      <c r="L46" s="40"/>
      <c r="M46" s="64"/>
      <c r="P46" s="22">
        <f t="shared" si="0"/>
        <v>0</v>
      </c>
    </row>
    <row r="47" spans="1:17" ht="9.75" customHeight="1" x14ac:dyDescent="0.25">
      <c r="A47" s="51"/>
      <c r="B47" s="52"/>
      <c r="C47" s="39"/>
      <c r="D47" s="44">
        <f>IF(C48&gt;0,(C48-C46)/100,0)</f>
        <v>0</v>
      </c>
      <c r="E47" s="45"/>
      <c r="F47" s="42">
        <f>IF(P48&lt;-20,-D47/1.5+E47,IF(P48&lt;0,E47,D47+E47))</f>
        <v>0</v>
      </c>
      <c r="G47" s="47">
        <f>TIME(0,60/$M$7*F47,0)</f>
        <v>0</v>
      </c>
      <c r="H47" s="42"/>
      <c r="I47" s="43"/>
      <c r="J47" s="43">
        <f>IF((J46+G47+L47)&lt;&gt;J46,J46+G47+L47,0)</f>
        <v>0</v>
      </c>
      <c r="K47" s="41"/>
      <c r="L47" s="40"/>
      <c r="M47" s="65"/>
      <c r="P47" s="23">
        <f t="shared" si="0"/>
        <v>0</v>
      </c>
    </row>
    <row r="48" spans="1:17" ht="9.75" customHeight="1" x14ac:dyDescent="0.25">
      <c r="A48" s="49"/>
      <c r="B48" s="50"/>
      <c r="C48" s="39"/>
      <c r="D48" s="44"/>
      <c r="E48" s="46"/>
      <c r="F48" s="43"/>
      <c r="G48" s="47"/>
      <c r="H48" s="42">
        <f>IF(E47&gt;0,H46+E47,0)</f>
        <v>0</v>
      </c>
      <c r="I48" s="42">
        <f>IF(F47&gt;0,I46+F47,0)</f>
        <v>0</v>
      </c>
      <c r="J48" s="48">
        <f>IF((J46+G47+L46)&lt;&gt;J46,J46+G47+L46,0)</f>
        <v>0</v>
      </c>
      <c r="K48" s="41"/>
      <c r="L48" s="40"/>
      <c r="M48" s="64"/>
      <c r="P48" s="22">
        <f t="shared" si="0"/>
        <v>0</v>
      </c>
    </row>
    <row r="49" spans="1:16" ht="9.75" customHeight="1" x14ac:dyDescent="0.25">
      <c r="A49" s="51"/>
      <c r="B49" s="52"/>
      <c r="C49" s="39"/>
      <c r="D49" s="44">
        <f>IF(C50&gt;0,(C50-C48)/100,0)</f>
        <v>0</v>
      </c>
      <c r="E49" s="45"/>
      <c r="F49" s="42">
        <f>IF(P50&lt;-20,-D49/1.5+E49,IF(P50&lt;0,E49,D49+E49))</f>
        <v>0</v>
      </c>
      <c r="G49" s="47">
        <f>TIME(0,60/$M$7*F49,0)</f>
        <v>0</v>
      </c>
      <c r="H49" s="42"/>
      <c r="I49" s="43"/>
      <c r="J49" s="43">
        <f>IF((J48+G49+L49)&lt;&gt;J48,J48+G49+L49,0)</f>
        <v>0</v>
      </c>
      <c r="K49" s="41"/>
      <c r="L49" s="40"/>
      <c r="M49" s="65"/>
      <c r="P49" s="23">
        <f t="shared" si="0"/>
        <v>0</v>
      </c>
    </row>
    <row r="50" spans="1:16" ht="9.75" customHeight="1" x14ac:dyDescent="0.25">
      <c r="A50" s="49"/>
      <c r="B50" s="50"/>
      <c r="C50" s="39"/>
      <c r="D50" s="44"/>
      <c r="E50" s="46"/>
      <c r="F50" s="43"/>
      <c r="G50" s="47"/>
      <c r="H50" s="42">
        <f>IF(E49&gt;0,H48+E49,0)</f>
        <v>0</v>
      </c>
      <c r="I50" s="42">
        <f>IF(F49&gt;0,I48+F49,0)</f>
        <v>0</v>
      </c>
      <c r="J50" s="48">
        <f>IF((J48+G49+L48)&lt;&gt;J48,J48+G49+L48,0)</f>
        <v>0</v>
      </c>
      <c r="K50" s="41"/>
      <c r="L50" s="40"/>
      <c r="M50" s="64"/>
      <c r="P50" s="22">
        <f t="shared" si="0"/>
        <v>0</v>
      </c>
    </row>
    <row r="51" spans="1:16" ht="9.75" customHeight="1" x14ac:dyDescent="0.25">
      <c r="A51" s="51"/>
      <c r="B51" s="52"/>
      <c r="C51" s="39"/>
      <c r="D51" s="44">
        <f>IF(C52&gt;0,(C52-C50)/100,0)</f>
        <v>0</v>
      </c>
      <c r="E51" s="45"/>
      <c r="F51" s="42">
        <f>IF(P52&lt;-20,-D51/1.5+E51,IF(P52&lt;0,E51,D51+E51))</f>
        <v>0</v>
      </c>
      <c r="G51" s="47">
        <f>TIME(0,60/$M$7*F51,0)</f>
        <v>0</v>
      </c>
      <c r="H51" s="42"/>
      <c r="I51" s="43"/>
      <c r="J51" s="43">
        <f>IF((J50+G51+L51)&lt;&gt;J50,J50+G51+L51,0)</f>
        <v>0</v>
      </c>
      <c r="K51" s="41"/>
      <c r="L51" s="40"/>
      <c r="M51" s="65"/>
      <c r="P51" s="23">
        <f t="shared" si="0"/>
        <v>0</v>
      </c>
    </row>
    <row r="52" spans="1:16" ht="9.75" customHeight="1" x14ac:dyDescent="0.25">
      <c r="A52" s="49"/>
      <c r="B52" s="50"/>
      <c r="C52" s="39"/>
      <c r="D52" s="44"/>
      <c r="E52" s="46"/>
      <c r="F52" s="43"/>
      <c r="G52" s="47"/>
      <c r="H52" s="42">
        <f>IF(E51&gt;0,H50+E51,0)</f>
        <v>0</v>
      </c>
      <c r="I52" s="42">
        <f>IF(F51&gt;0,I50+F51,0)</f>
        <v>0</v>
      </c>
      <c r="J52" s="48">
        <f>IF((J50+G51+L50)&lt;&gt;J50,J50+G51+L50,0)</f>
        <v>0</v>
      </c>
      <c r="K52" s="41"/>
      <c r="L52" s="40"/>
      <c r="M52" s="64"/>
      <c r="P52" s="22">
        <f t="shared" si="0"/>
        <v>0</v>
      </c>
    </row>
    <row r="53" spans="1:16" ht="9.75" customHeight="1" x14ac:dyDescent="0.25">
      <c r="A53" s="51"/>
      <c r="B53" s="52"/>
      <c r="C53" s="39"/>
      <c r="D53" s="13"/>
      <c r="E53" s="24"/>
      <c r="F53" s="24"/>
      <c r="G53" s="25"/>
      <c r="H53" s="42"/>
      <c r="I53" s="43"/>
      <c r="J53" s="43" t="e">
        <f>IF((J52+#REF!+L53)&lt;&gt;J52,J52+#REF!+L53,0)</f>
        <v>#REF!</v>
      </c>
      <c r="K53" s="41"/>
      <c r="L53" s="40"/>
      <c r="M53" s="65"/>
      <c r="P53" s="23">
        <f t="shared" si="0"/>
        <v>0</v>
      </c>
    </row>
    <row r="54" spans="1:16" ht="21" customHeight="1" x14ac:dyDescent="0.3">
      <c r="A54" s="93" t="s">
        <v>9</v>
      </c>
      <c r="B54" s="94"/>
      <c r="C54" s="94"/>
      <c r="D54" s="94"/>
      <c r="E54" s="94"/>
      <c r="F54" s="80">
        <f>SUM(G12:G53)</f>
        <v>0</v>
      </c>
      <c r="G54" s="81"/>
      <c r="H54" s="70"/>
      <c r="I54" s="71"/>
      <c r="J54" s="71"/>
      <c r="K54" s="71"/>
      <c r="L54" s="71"/>
      <c r="M54" s="72"/>
    </row>
    <row r="55" spans="1:16" ht="21" customHeight="1" x14ac:dyDescent="0.3">
      <c r="A55" s="73"/>
      <c r="B55" s="71"/>
      <c r="C55" s="71"/>
      <c r="D55" s="71"/>
      <c r="E55" s="71"/>
      <c r="F55" s="71"/>
      <c r="G55" s="71"/>
      <c r="H55" s="71"/>
      <c r="I55" s="71"/>
      <c r="J55" s="71"/>
      <c r="K55" s="71"/>
      <c r="L55" s="71"/>
      <c r="M55" s="71"/>
    </row>
    <row r="56" spans="1:16" ht="26.25" customHeight="1" x14ac:dyDescent="0.4">
      <c r="A56" s="26" t="s">
        <v>49</v>
      </c>
      <c r="B56" s="27"/>
      <c r="C56" s="28"/>
      <c r="D56" s="77" t="s">
        <v>41</v>
      </c>
      <c r="E56" s="78"/>
      <c r="F56" s="78"/>
      <c r="G56" s="78"/>
      <c r="H56" s="78"/>
      <c r="I56" s="78"/>
      <c r="J56" s="78"/>
      <c r="K56" s="78"/>
      <c r="L56" s="78"/>
      <c r="M56" s="79"/>
    </row>
    <row r="57" spans="1:16" ht="21" customHeight="1" x14ac:dyDescent="0.3">
      <c r="A57" s="74" t="s">
        <v>50</v>
      </c>
      <c r="B57" s="75"/>
      <c r="C57" s="29" t="s">
        <v>51</v>
      </c>
      <c r="D57" s="67"/>
      <c r="E57" s="68"/>
      <c r="F57" s="68"/>
      <c r="G57" s="68"/>
      <c r="H57" s="68"/>
      <c r="I57" s="68"/>
      <c r="J57" s="68"/>
      <c r="K57" s="68"/>
      <c r="L57" s="68"/>
      <c r="M57" s="69"/>
    </row>
    <row r="58" spans="1:16" ht="21" customHeight="1" x14ac:dyDescent="0.3">
      <c r="A58" s="67"/>
      <c r="B58" s="76"/>
      <c r="C58" s="34"/>
      <c r="D58" s="67"/>
      <c r="E58" s="68"/>
      <c r="F58" s="68"/>
      <c r="G58" s="68"/>
      <c r="H58" s="68"/>
      <c r="I58" s="68"/>
      <c r="J58" s="68"/>
      <c r="K58" s="68"/>
      <c r="L58" s="68"/>
      <c r="M58" s="69"/>
    </row>
    <row r="59" spans="1:16" ht="21" customHeight="1" x14ac:dyDescent="0.3">
      <c r="A59" s="67"/>
      <c r="B59" s="76"/>
      <c r="C59" s="34"/>
      <c r="D59" s="67"/>
      <c r="E59" s="68"/>
      <c r="F59" s="68"/>
      <c r="G59" s="68"/>
      <c r="H59" s="68"/>
      <c r="I59" s="68"/>
      <c r="J59" s="68"/>
      <c r="K59" s="68"/>
      <c r="L59" s="68"/>
      <c r="M59" s="69"/>
    </row>
    <row r="60" spans="1:16" ht="21" customHeight="1" x14ac:dyDescent="0.3">
      <c r="A60" s="67"/>
      <c r="B60" s="76"/>
      <c r="C60" s="34"/>
      <c r="D60" s="67"/>
      <c r="E60" s="68"/>
      <c r="F60" s="68"/>
      <c r="G60" s="68"/>
      <c r="H60" s="68"/>
      <c r="I60" s="68"/>
      <c r="J60" s="68"/>
      <c r="K60" s="68"/>
      <c r="L60" s="68"/>
      <c r="M60" s="69"/>
    </row>
    <row r="61" spans="1:16" ht="21" customHeight="1" x14ac:dyDescent="0.3">
      <c r="A61" s="67"/>
      <c r="B61" s="76"/>
      <c r="C61" s="34"/>
      <c r="D61" s="67"/>
      <c r="E61" s="68"/>
      <c r="F61" s="68"/>
      <c r="G61" s="68"/>
      <c r="H61" s="68"/>
      <c r="I61" s="68"/>
      <c r="J61" s="68"/>
      <c r="K61" s="68"/>
      <c r="L61" s="68"/>
      <c r="M61" s="69"/>
    </row>
    <row r="62" spans="1:16" ht="21" customHeight="1" x14ac:dyDescent="0.3">
      <c r="A62" s="67"/>
      <c r="B62" s="76"/>
      <c r="C62" s="34"/>
      <c r="D62" s="67"/>
      <c r="E62" s="68"/>
      <c r="F62" s="68"/>
      <c r="G62" s="68"/>
      <c r="H62" s="68"/>
      <c r="I62" s="68"/>
      <c r="J62" s="68"/>
      <c r="K62" s="68"/>
      <c r="L62" s="68"/>
      <c r="M62" s="69"/>
    </row>
  </sheetData>
  <sheetProtection sheet="1" selectLockedCells="1"/>
  <mergeCells count="284">
    <mergeCell ref="A50:B51"/>
    <mergeCell ref="A52:B53"/>
    <mergeCell ref="A54:E54"/>
    <mergeCell ref="M8:M11"/>
    <mergeCell ref="A9:C9"/>
    <mergeCell ref="A42:B43"/>
    <mergeCell ref="A44:B45"/>
    <mergeCell ref="A46:B47"/>
    <mergeCell ref="A48:B49"/>
    <mergeCell ref="M44:M45"/>
    <mergeCell ref="M52:M53"/>
    <mergeCell ref="G51:G52"/>
    <mergeCell ref="E51:E52"/>
    <mergeCell ref="D51:D52"/>
    <mergeCell ref="F51:F52"/>
    <mergeCell ref="M30:M31"/>
    <mergeCell ref="M32:M33"/>
    <mergeCell ref="M34:M35"/>
    <mergeCell ref="M46:M47"/>
    <mergeCell ref="M48:M49"/>
    <mergeCell ref="M50:M51"/>
    <mergeCell ref="M36:M37"/>
    <mergeCell ref="M38:M39"/>
    <mergeCell ref="M40:M41"/>
    <mergeCell ref="A2:H4"/>
    <mergeCell ref="B6:L6"/>
    <mergeCell ref="B7:C7"/>
    <mergeCell ref="B8:C8"/>
    <mergeCell ref="D8:D10"/>
    <mergeCell ref="E8:E10"/>
    <mergeCell ref="F8:F10"/>
    <mergeCell ref="G8:G10"/>
    <mergeCell ref="D7:G7"/>
    <mergeCell ref="H7:K7"/>
    <mergeCell ref="D62:M62"/>
    <mergeCell ref="H54:M54"/>
    <mergeCell ref="A55:M55"/>
    <mergeCell ref="A57:B57"/>
    <mergeCell ref="A58:B58"/>
    <mergeCell ref="A59:B59"/>
    <mergeCell ref="A60:B60"/>
    <mergeCell ref="A61:B61"/>
    <mergeCell ref="A62:B62"/>
    <mergeCell ref="D58:M58"/>
    <mergeCell ref="D59:M59"/>
    <mergeCell ref="D60:M60"/>
    <mergeCell ref="D61:M61"/>
    <mergeCell ref="D56:M56"/>
    <mergeCell ref="D57:M57"/>
    <mergeCell ref="F54:G54"/>
    <mergeCell ref="M42:M43"/>
    <mergeCell ref="M12:M13"/>
    <mergeCell ref="M14:M15"/>
    <mergeCell ref="M16:M17"/>
    <mergeCell ref="M18:M19"/>
    <mergeCell ref="M20:M21"/>
    <mergeCell ref="M22:M23"/>
    <mergeCell ref="M24:M25"/>
    <mergeCell ref="M26:M27"/>
    <mergeCell ref="M28:M29"/>
    <mergeCell ref="A11:B11"/>
    <mergeCell ref="A12:B13"/>
    <mergeCell ref="A10:C10"/>
    <mergeCell ref="H8:H10"/>
    <mergeCell ref="I8:I10"/>
    <mergeCell ref="J8:J10"/>
    <mergeCell ref="D13:D14"/>
    <mergeCell ref="A14:B15"/>
    <mergeCell ref="G13:G14"/>
    <mergeCell ref="G15:G16"/>
    <mergeCell ref="E49:E50"/>
    <mergeCell ref="D49:D50"/>
    <mergeCell ref="F49:F50"/>
    <mergeCell ref="G49:G50"/>
    <mergeCell ref="K8:K10"/>
    <mergeCell ref="L8:L10"/>
    <mergeCell ref="L12:L13"/>
    <mergeCell ref="J48:J49"/>
    <mergeCell ref="J46:J47"/>
    <mergeCell ref="I46:I47"/>
    <mergeCell ref="H44:H45"/>
    <mergeCell ref="I44:I45"/>
    <mergeCell ref="D47:D48"/>
    <mergeCell ref="E41:E42"/>
    <mergeCell ref="F41:F42"/>
    <mergeCell ref="G41:G42"/>
    <mergeCell ref="E43:E44"/>
    <mergeCell ref="G43:G44"/>
    <mergeCell ref="F47:F48"/>
    <mergeCell ref="F43:F44"/>
    <mergeCell ref="G47:G48"/>
    <mergeCell ref="E45:E46"/>
    <mergeCell ref="D45:D46"/>
    <mergeCell ref="F45:F46"/>
    <mergeCell ref="E47:E48"/>
    <mergeCell ref="D43:D44"/>
    <mergeCell ref="C12:C13"/>
    <mergeCell ref="H14:H15"/>
    <mergeCell ref="I14:I15"/>
    <mergeCell ref="E15:E16"/>
    <mergeCell ref="H12:H13"/>
    <mergeCell ref="I12:I13"/>
    <mergeCell ref="G17:G18"/>
    <mergeCell ref="H18:H19"/>
    <mergeCell ref="H16:H17"/>
    <mergeCell ref="E19:E20"/>
    <mergeCell ref="D17:D18"/>
    <mergeCell ref="F13:F14"/>
    <mergeCell ref="F15:F16"/>
    <mergeCell ref="F17:F18"/>
    <mergeCell ref="C14:C15"/>
    <mergeCell ref="C16:C17"/>
    <mergeCell ref="E25:E26"/>
    <mergeCell ref="C28:C29"/>
    <mergeCell ref="C30:C31"/>
    <mergeCell ref="C32:C33"/>
    <mergeCell ref="D29:D30"/>
    <mergeCell ref="D31:D32"/>
    <mergeCell ref="K12:K13"/>
    <mergeCell ref="J12:J13"/>
    <mergeCell ref="L16:L17"/>
    <mergeCell ref="D19:D20"/>
    <mergeCell ref="E17:E18"/>
    <mergeCell ref="D15:D16"/>
    <mergeCell ref="J14:J15"/>
    <mergeCell ref="K14:K15"/>
    <mergeCell ref="F19:F20"/>
    <mergeCell ref="J20:J21"/>
    <mergeCell ref="I16:I17"/>
    <mergeCell ref="E13:E14"/>
    <mergeCell ref="F21:F22"/>
    <mergeCell ref="J16:J17"/>
    <mergeCell ref="K16:K17"/>
    <mergeCell ref="L14:L15"/>
    <mergeCell ref="A20:B21"/>
    <mergeCell ref="A22:B23"/>
    <mergeCell ref="A16:B17"/>
    <mergeCell ref="A18:B19"/>
    <mergeCell ref="J22:J23"/>
    <mergeCell ref="J24:J25"/>
    <mergeCell ref="L18:L19"/>
    <mergeCell ref="L20:L21"/>
    <mergeCell ref="L22:L23"/>
    <mergeCell ref="L24:L25"/>
    <mergeCell ref="D21:D22"/>
    <mergeCell ref="C20:C21"/>
    <mergeCell ref="E21:E22"/>
    <mergeCell ref="C18:C19"/>
    <mergeCell ref="H20:H21"/>
    <mergeCell ref="H22:H23"/>
    <mergeCell ref="H24:H25"/>
    <mergeCell ref="J18:J19"/>
    <mergeCell ref="C22:C23"/>
    <mergeCell ref="E23:E24"/>
    <mergeCell ref="D23:D24"/>
    <mergeCell ref="F23:F24"/>
    <mergeCell ref="D27:D28"/>
    <mergeCell ref="A26:B27"/>
    <mergeCell ref="A28:B29"/>
    <mergeCell ref="A30:B31"/>
    <mergeCell ref="A32:B33"/>
    <mergeCell ref="D25:D26"/>
    <mergeCell ref="C24:C25"/>
    <mergeCell ref="C26:C27"/>
    <mergeCell ref="A24:B25"/>
    <mergeCell ref="F33:F34"/>
    <mergeCell ref="F35:F36"/>
    <mergeCell ref="F37:F38"/>
    <mergeCell ref="F39:F40"/>
    <mergeCell ref="F25:F26"/>
    <mergeCell ref="F27:F28"/>
    <mergeCell ref="F29:F30"/>
    <mergeCell ref="F31:F32"/>
    <mergeCell ref="A34:B35"/>
    <mergeCell ref="A36:B37"/>
    <mergeCell ref="C38:C39"/>
    <mergeCell ref="A38:B39"/>
    <mergeCell ref="A40:B41"/>
    <mergeCell ref="E35:E36"/>
    <mergeCell ref="E37:E38"/>
    <mergeCell ref="C34:C35"/>
    <mergeCell ref="C36:C37"/>
    <mergeCell ref="D37:D38"/>
    <mergeCell ref="E33:E34"/>
    <mergeCell ref="D33:D34"/>
    <mergeCell ref="D35:D36"/>
    <mergeCell ref="E27:E28"/>
    <mergeCell ref="E29:E30"/>
    <mergeCell ref="E31:E32"/>
    <mergeCell ref="G31:G32"/>
    <mergeCell ref="G33:G34"/>
    <mergeCell ref="H52:H53"/>
    <mergeCell ref="I18:I19"/>
    <mergeCell ref="I20:I21"/>
    <mergeCell ref="I22:I23"/>
    <mergeCell ref="I24:I25"/>
    <mergeCell ref="I26:I27"/>
    <mergeCell ref="I28:I29"/>
    <mergeCell ref="G35:G36"/>
    <mergeCell ref="G37:G38"/>
    <mergeCell ref="G23:G24"/>
    <mergeCell ref="G25:G26"/>
    <mergeCell ref="G27:G28"/>
    <mergeCell ref="G29:G30"/>
    <mergeCell ref="G19:G20"/>
    <mergeCell ref="G21:G22"/>
    <mergeCell ref="H40:H41"/>
    <mergeCell ref="I40:I41"/>
    <mergeCell ref="G39:G40"/>
    <mergeCell ref="H42:H43"/>
    <mergeCell ref="I42:I43"/>
    <mergeCell ref="H50:H51"/>
    <mergeCell ref="I50:I51"/>
    <mergeCell ref="J26:J27"/>
    <mergeCell ref="J28:J29"/>
    <mergeCell ref="J30:J31"/>
    <mergeCell ref="J32:J33"/>
    <mergeCell ref="I38:I39"/>
    <mergeCell ref="H36:H37"/>
    <mergeCell ref="H38:H39"/>
    <mergeCell ref="H32:H33"/>
    <mergeCell ref="H34:H35"/>
    <mergeCell ref="I30:I31"/>
    <mergeCell ref="H28:H29"/>
    <mergeCell ref="H30:H31"/>
    <mergeCell ref="I32:I33"/>
    <mergeCell ref="I34:I35"/>
    <mergeCell ref="I36:I37"/>
    <mergeCell ref="H26:H27"/>
    <mergeCell ref="J34:J35"/>
    <mergeCell ref="K36:K37"/>
    <mergeCell ref="L36:L37"/>
    <mergeCell ref="J36:J37"/>
    <mergeCell ref="J38:J39"/>
    <mergeCell ref="J52:J53"/>
    <mergeCell ref="L44:L45"/>
    <mergeCell ref="L46:L47"/>
    <mergeCell ref="K46:K47"/>
    <mergeCell ref="L50:L51"/>
    <mergeCell ref="J40:J41"/>
    <mergeCell ref="J42:J43"/>
    <mergeCell ref="K42:K43"/>
    <mergeCell ref="J44:J45"/>
    <mergeCell ref="K44:K45"/>
    <mergeCell ref="J50:J51"/>
    <mergeCell ref="K50:K51"/>
    <mergeCell ref="L26:L27"/>
    <mergeCell ref="L30:L31"/>
    <mergeCell ref="L32:L33"/>
    <mergeCell ref="L34:L35"/>
    <mergeCell ref="K32:K33"/>
    <mergeCell ref="K34:K35"/>
    <mergeCell ref="K28:K29"/>
    <mergeCell ref="K30:K31"/>
    <mergeCell ref="K18:K19"/>
    <mergeCell ref="K20:K21"/>
    <mergeCell ref="K22:K23"/>
    <mergeCell ref="K24:K25"/>
    <mergeCell ref="K26:K27"/>
    <mergeCell ref="L28:L29"/>
    <mergeCell ref="C50:C51"/>
    <mergeCell ref="L38:L39"/>
    <mergeCell ref="L52:L53"/>
    <mergeCell ref="K52:K53"/>
    <mergeCell ref="K38:K39"/>
    <mergeCell ref="K40:K41"/>
    <mergeCell ref="L40:L41"/>
    <mergeCell ref="L42:L43"/>
    <mergeCell ref="L48:L49"/>
    <mergeCell ref="K48:K49"/>
    <mergeCell ref="I52:I53"/>
    <mergeCell ref="C52:C53"/>
    <mergeCell ref="C44:C45"/>
    <mergeCell ref="C42:C43"/>
    <mergeCell ref="C46:C47"/>
    <mergeCell ref="C48:C49"/>
    <mergeCell ref="C40:C41"/>
    <mergeCell ref="D41:D42"/>
    <mergeCell ref="E39:E40"/>
    <mergeCell ref="D39:D40"/>
    <mergeCell ref="H48:H49"/>
    <mergeCell ref="I48:I49"/>
    <mergeCell ref="H46:H47"/>
    <mergeCell ref="G45:G46"/>
  </mergeCells>
  <phoneticPr fontId="0" type="noConversion"/>
  <pageMargins left="0.39370078740157483" right="0.39370078740157483" top="0.39370078740157483" bottom="0.39370078740157483" header="0.51181102362204722" footer="0.51181102362204722"/>
  <pageSetup paperSize="9" scale="84" orientation="portrait" r:id="rId1"/>
  <headerFooter alignWithMargins="0"/>
  <colBreaks count="1" manualBreakCount="1">
    <brk id="15" max="1048575" man="1"/>
  </colBreaks>
  <drawing r:id="rId2"/>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C24"/>
  <sheetViews>
    <sheetView showGridLines="0" showZeros="0" workbookViewId="0">
      <selection activeCell="B31" sqref="B31"/>
    </sheetView>
  </sheetViews>
  <sheetFormatPr baseColWidth="10" defaultRowHeight="13" x14ac:dyDescent="0.3"/>
  <cols>
    <col min="2" max="2" width="17.453125" customWidth="1"/>
  </cols>
  <sheetData>
    <row r="2" spans="2:3" x14ac:dyDescent="0.3">
      <c r="B2" s="11" t="s">
        <v>11</v>
      </c>
      <c r="C2" s="2"/>
    </row>
    <row r="3" spans="2:3" x14ac:dyDescent="0.3">
      <c r="B3" s="16" t="s">
        <v>3</v>
      </c>
      <c r="C3" s="16" t="s">
        <v>10</v>
      </c>
    </row>
    <row r="4" spans="2:3" x14ac:dyDescent="0.3">
      <c r="B4" s="19">
        <f>Marschzeitberechnung!H12</f>
        <v>0</v>
      </c>
      <c r="C4" s="20">
        <f>Marschzeitberechnung!C12</f>
        <v>0</v>
      </c>
    </row>
    <row r="5" spans="2:3" x14ac:dyDescent="0.3">
      <c r="B5" s="19">
        <f>Marschzeitberechnung!H14</f>
        <v>0</v>
      </c>
      <c r="C5" s="20">
        <f>Marschzeitberechnung!C14</f>
        <v>0</v>
      </c>
    </row>
    <row r="6" spans="2:3" x14ac:dyDescent="0.3">
      <c r="B6" s="19">
        <f>Marschzeitberechnung!H16</f>
        <v>0</v>
      </c>
      <c r="C6" s="20">
        <f>Marschzeitberechnung!C16</f>
        <v>0</v>
      </c>
    </row>
    <row r="7" spans="2:3" x14ac:dyDescent="0.3">
      <c r="B7" s="19">
        <f>Marschzeitberechnung!H18</f>
        <v>0</v>
      </c>
      <c r="C7" s="20">
        <f>Marschzeitberechnung!C18</f>
        <v>0</v>
      </c>
    </row>
    <row r="8" spans="2:3" x14ac:dyDescent="0.3">
      <c r="B8" s="19">
        <f>Marschzeitberechnung!H20</f>
        <v>0</v>
      </c>
      <c r="C8" s="20">
        <f>Marschzeitberechnung!C20</f>
        <v>0</v>
      </c>
    </row>
    <row r="9" spans="2:3" x14ac:dyDescent="0.3">
      <c r="B9" s="19">
        <f>Marschzeitberechnung!H22</f>
        <v>0</v>
      </c>
      <c r="C9" s="20">
        <f>Marschzeitberechnung!C22</f>
        <v>0</v>
      </c>
    </row>
    <row r="10" spans="2:3" x14ac:dyDescent="0.3">
      <c r="B10" s="19">
        <f>Marschzeitberechnung!H24</f>
        <v>0</v>
      </c>
      <c r="C10" s="20">
        <f>Marschzeitberechnung!C24</f>
        <v>0</v>
      </c>
    </row>
    <row r="11" spans="2:3" x14ac:dyDescent="0.3">
      <c r="B11" s="19">
        <f>Marschzeitberechnung!H26</f>
        <v>0</v>
      </c>
      <c r="C11" s="20">
        <f>Marschzeitberechnung!C26</f>
        <v>0</v>
      </c>
    </row>
    <row r="12" spans="2:3" x14ac:dyDescent="0.3">
      <c r="B12" s="19">
        <f>Marschzeitberechnung!H28</f>
        <v>0</v>
      </c>
      <c r="C12" s="20">
        <f>Marschzeitberechnung!C28</f>
        <v>0</v>
      </c>
    </row>
    <row r="13" spans="2:3" x14ac:dyDescent="0.3">
      <c r="B13" s="19">
        <f>Marschzeitberechnung!H30</f>
        <v>0</v>
      </c>
      <c r="C13" s="20">
        <f>Marschzeitberechnung!C30</f>
        <v>0</v>
      </c>
    </row>
    <row r="14" spans="2:3" x14ac:dyDescent="0.3">
      <c r="B14" s="19">
        <f>Marschzeitberechnung!H32</f>
        <v>0</v>
      </c>
      <c r="C14" s="20">
        <f>Marschzeitberechnung!C32</f>
        <v>0</v>
      </c>
    </row>
    <row r="15" spans="2:3" x14ac:dyDescent="0.3">
      <c r="B15" s="19">
        <f>Marschzeitberechnung!H34</f>
        <v>0</v>
      </c>
      <c r="C15" s="20">
        <f>Marschzeitberechnung!C34</f>
        <v>0</v>
      </c>
    </row>
    <row r="16" spans="2:3" x14ac:dyDescent="0.3">
      <c r="B16" s="19">
        <f>Marschzeitberechnung!H36</f>
        <v>0</v>
      </c>
      <c r="C16" s="20">
        <f>Marschzeitberechnung!C36</f>
        <v>0</v>
      </c>
    </row>
    <row r="17" spans="2:3" x14ac:dyDescent="0.3">
      <c r="B17" s="19">
        <f>Marschzeitberechnung!H38</f>
        <v>0</v>
      </c>
      <c r="C17" s="20">
        <f>Marschzeitberechnung!C38</f>
        <v>0</v>
      </c>
    </row>
    <row r="18" spans="2:3" x14ac:dyDescent="0.3">
      <c r="B18" s="19">
        <f>Marschzeitberechnung!H40</f>
        <v>0</v>
      </c>
      <c r="C18" s="20">
        <f>Marschzeitberechnung!C40</f>
        <v>0</v>
      </c>
    </row>
    <row r="19" spans="2:3" x14ac:dyDescent="0.3">
      <c r="B19" s="19">
        <f>Marschzeitberechnung!H42</f>
        <v>0</v>
      </c>
      <c r="C19" s="20">
        <f>Marschzeitberechnung!C42</f>
        <v>0</v>
      </c>
    </row>
    <row r="20" spans="2:3" x14ac:dyDescent="0.3">
      <c r="B20" s="19">
        <f>Marschzeitberechnung!H44</f>
        <v>0</v>
      </c>
      <c r="C20" s="20">
        <f>Marschzeitberechnung!C44</f>
        <v>0</v>
      </c>
    </row>
    <row r="21" spans="2:3" x14ac:dyDescent="0.3">
      <c r="B21" s="19">
        <f>Marschzeitberechnung!H46</f>
        <v>0</v>
      </c>
      <c r="C21" s="20">
        <f>Marschzeitberechnung!C46</f>
        <v>0</v>
      </c>
    </row>
    <row r="22" spans="2:3" x14ac:dyDescent="0.3">
      <c r="B22" s="19">
        <f>Marschzeitberechnung!H48</f>
        <v>0</v>
      </c>
      <c r="C22" s="20">
        <f>Marschzeitberechnung!C48</f>
        <v>0</v>
      </c>
    </row>
    <row r="23" spans="2:3" x14ac:dyDescent="0.3">
      <c r="B23" s="19">
        <f>Marschzeitberechnung!H50</f>
        <v>0</v>
      </c>
      <c r="C23" s="20">
        <f>Marschzeitberechnung!C50</f>
        <v>0</v>
      </c>
    </row>
    <row r="24" spans="2:3" x14ac:dyDescent="0.3">
      <c r="B24" s="19">
        <f>Marschzeitberechnung!H52</f>
        <v>0</v>
      </c>
      <c r="C24" s="20">
        <f>Marschzeitberechnung!C52</f>
        <v>0</v>
      </c>
    </row>
  </sheetData>
  <sheetProtection sheet="1" objects="1" scenarios="1"/>
  <phoneticPr fontId="0" type="noConversion"/>
  <pageMargins left="0.78740157499999996" right="0.78740157499999996" top="0.984251969" bottom="0.984251969" header="0.4921259845" footer="0.4921259845"/>
  <pageSetup paperSize="9" scale="99" orientation="landscape" horizontalDpi="300" verticalDpi="300"/>
  <headerFooter alignWithMargins="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62"/>
  <sheetViews>
    <sheetView showGridLines="0" showZeros="0" view="pageLayout" zoomScale="70" zoomScaleNormal="85" zoomScalePageLayoutView="70" workbookViewId="0">
      <selection activeCell="A2" sqref="A2:H4"/>
    </sheetView>
  </sheetViews>
  <sheetFormatPr baseColWidth="10" defaultColWidth="11.453125" defaultRowHeight="12.5" x14ac:dyDescent="0.25"/>
  <cols>
    <col min="1" max="1" width="11" style="2" customWidth="1"/>
    <col min="2" max="2" width="14.1796875" style="2" customWidth="1"/>
    <col min="3" max="3" width="7" style="2" customWidth="1"/>
    <col min="4" max="5" width="6.54296875" style="2" customWidth="1"/>
    <col min="6" max="11" width="6.7265625" style="2" customWidth="1"/>
    <col min="12" max="12" width="7.1796875" style="2" customWidth="1"/>
    <col min="13" max="14" width="21.26953125" style="2" customWidth="1"/>
    <col min="15" max="15" width="11.453125" style="2" hidden="1" customWidth="1"/>
    <col min="16" max="16" width="16.453125" style="2" hidden="1" customWidth="1"/>
    <col min="17" max="16384" width="11.453125" style="2"/>
  </cols>
  <sheetData>
    <row r="1" spans="1:17" ht="33.75" customHeight="1" x14ac:dyDescent="0.25"/>
    <row r="2" spans="1:17" x14ac:dyDescent="0.25">
      <c r="A2" s="82" t="s">
        <v>109</v>
      </c>
      <c r="B2" s="82"/>
      <c r="C2" s="83"/>
      <c r="D2" s="83"/>
      <c r="E2" s="83"/>
      <c r="F2" s="83"/>
      <c r="G2" s="83"/>
      <c r="H2" s="83"/>
    </row>
    <row r="3" spans="1:17" x14ac:dyDescent="0.25">
      <c r="A3" s="83"/>
      <c r="B3" s="83"/>
      <c r="C3" s="83"/>
      <c r="D3" s="83"/>
      <c r="E3" s="83"/>
      <c r="F3" s="83"/>
      <c r="G3" s="83"/>
      <c r="H3" s="83"/>
    </row>
    <row r="4" spans="1:17" ht="17.25" customHeight="1" x14ac:dyDescent="0.25">
      <c r="A4" s="83"/>
      <c r="B4" s="83"/>
      <c r="C4" s="83"/>
      <c r="D4" s="83"/>
      <c r="E4" s="83"/>
      <c r="F4" s="83"/>
      <c r="G4" s="83"/>
      <c r="H4" s="83"/>
    </row>
    <row r="5" spans="1:17" ht="15" customHeight="1" x14ac:dyDescent="0.3">
      <c r="A5" s="3"/>
      <c r="B5" s="3"/>
      <c r="C5" s="4"/>
      <c r="D5" s="3"/>
      <c r="E5" s="3"/>
      <c r="F5"/>
      <c r="G5"/>
      <c r="H5"/>
      <c r="I5"/>
      <c r="J5"/>
      <c r="K5"/>
      <c r="L5"/>
    </row>
    <row r="6" spans="1:17" ht="25" x14ac:dyDescent="0.25">
      <c r="A6" s="5" t="s">
        <v>0</v>
      </c>
      <c r="B6" s="111" t="s">
        <v>95</v>
      </c>
      <c r="C6" s="112"/>
      <c r="D6" s="112"/>
      <c r="E6" s="112"/>
      <c r="F6" s="112"/>
      <c r="G6" s="112"/>
      <c r="H6" s="112"/>
      <c r="I6" s="112"/>
      <c r="J6" s="112"/>
      <c r="K6" s="112"/>
      <c r="L6" s="113"/>
      <c r="M6" s="6" t="s">
        <v>107</v>
      </c>
    </row>
    <row r="7" spans="1:17" ht="15.75" customHeight="1" x14ac:dyDescent="0.3">
      <c r="A7" s="5" t="s">
        <v>38</v>
      </c>
      <c r="B7" s="114" t="s">
        <v>105</v>
      </c>
      <c r="C7" s="115"/>
      <c r="D7" s="90" t="s">
        <v>12</v>
      </c>
      <c r="E7" s="91"/>
      <c r="F7" s="91"/>
      <c r="G7" s="92"/>
      <c r="H7" s="90" t="s">
        <v>13</v>
      </c>
      <c r="I7" s="91"/>
      <c r="J7" s="91"/>
      <c r="K7" s="92"/>
      <c r="L7" s="7"/>
      <c r="M7" s="8">
        <v>4</v>
      </c>
    </row>
    <row r="8" spans="1:17" ht="36" customHeight="1" x14ac:dyDescent="0.25">
      <c r="A8" s="5" t="s">
        <v>39</v>
      </c>
      <c r="B8" s="111" t="s">
        <v>96</v>
      </c>
      <c r="C8" s="113"/>
      <c r="D8" s="89" t="s">
        <v>43</v>
      </c>
      <c r="E8" s="56" t="s">
        <v>14</v>
      </c>
      <c r="F8" s="56" t="s">
        <v>44</v>
      </c>
      <c r="G8" s="56" t="s">
        <v>15</v>
      </c>
      <c r="H8" s="56" t="s">
        <v>47</v>
      </c>
      <c r="I8" s="56" t="s">
        <v>4</v>
      </c>
      <c r="J8" s="56" t="s">
        <v>45</v>
      </c>
      <c r="K8" s="56" t="s">
        <v>46</v>
      </c>
      <c r="L8" s="56" t="s">
        <v>1</v>
      </c>
      <c r="M8" s="95" t="s">
        <v>94</v>
      </c>
    </row>
    <row r="9" spans="1:17" ht="13" x14ac:dyDescent="0.25">
      <c r="A9" s="98" t="s">
        <v>40</v>
      </c>
      <c r="B9" s="99"/>
      <c r="C9" s="100"/>
      <c r="D9" s="57"/>
      <c r="E9" s="57"/>
      <c r="F9" s="57"/>
      <c r="G9" s="57"/>
      <c r="H9" s="57"/>
      <c r="I9" s="57"/>
      <c r="J9" s="57"/>
      <c r="K9" s="57"/>
      <c r="L9" s="57"/>
      <c r="M9" s="96"/>
    </row>
    <row r="10" spans="1:17" ht="75" customHeight="1" x14ac:dyDescent="0.25">
      <c r="A10" s="122" t="s">
        <v>98</v>
      </c>
      <c r="B10" s="123"/>
      <c r="C10" s="124"/>
      <c r="D10" s="58"/>
      <c r="E10" s="58"/>
      <c r="F10" s="58"/>
      <c r="G10" s="58"/>
      <c r="H10" s="58"/>
      <c r="I10" s="58"/>
      <c r="J10" s="58"/>
      <c r="K10" s="58"/>
      <c r="L10" s="58"/>
      <c r="M10" s="96"/>
    </row>
    <row r="11" spans="1:17" ht="21" customHeight="1" x14ac:dyDescent="0.3">
      <c r="A11" s="59" t="s">
        <v>42</v>
      </c>
      <c r="B11" s="60"/>
      <c r="C11" s="9" t="s">
        <v>2</v>
      </c>
      <c r="D11" s="10" t="s">
        <v>48</v>
      </c>
      <c r="E11" s="9" t="s">
        <v>5</v>
      </c>
      <c r="F11" s="9" t="s">
        <v>6</v>
      </c>
      <c r="G11" s="9" t="s">
        <v>7</v>
      </c>
      <c r="H11" s="9" t="s">
        <v>5</v>
      </c>
      <c r="I11" s="9" t="s">
        <v>6</v>
      </c>
      <c r="J11" s="9" t="s">
        <v>8</v>
      </c>
      <c r="K11" s="9" t="s">
        <v>8</v>
      </c>
      <c r="L11" s="9" t="s">
        <v>7</v>
      </c>
      <c r="M11" s="97"/>
      <c r="P11" s="12" t="s">
        <v>36</v>
      </c>
    </row>
    <row r="12" spans="1:17" s="15" customFormat="1" ht="10" customHeight="1" x14ac:dyDescent="0.25">
      <c r="A12" s="101" t="s">
        <v>16</v>
      </c>
      <c r="B12" s="102"/>
      <c r="C12" s="125">
        <v>1475</v>
      </c>
      <c r="D12" s="13"/>
      <c r="E12" s="14"/>
      <c r="F12" s="14"/>
      <c r="G12" s="14"/>
      <c r="H12" s="55"/>
      <c r="I12" s="55"/>
      <c r="J12" s="126">
        <v>0.375</v>
      </c>
      <c r="K12" s="41"/>
      <c r="L12" s="110"/>
      <c r="M12" s="105"/>
      <c r="O12" s="17"/>
      <c r="P12" s="18" t="s">
        <v>37</v>
      </c>
      <c r="Q12" s="2"/>
    </row>
    <row r="13" spans="1:17" s="15" customFormat="1" ht="10" customHeight="1" x14ac:dyDescent="0.3">
      <c r="A13" s="103"/>
      <c r="B13" s="104"/>
      <c r="C13" s="125"/>
      <c r="D13" s="44">
        <f>IF(C14&gt;0,(C14-C12)/100,0)</f>
        <v>0.02</v>
      </c>
      <c r="E13" s="109">
        <v>1.4</v>
      </c>
      <c r="F13" s="42">
        <f>IF(P14&lt;-20,-D13/1.5+E13,IF(P14&lt;0,E13,D13+E13))</f>
        <v>1.42</v>
      </c>
      <c r="G13" s="47">
        <f>TIME(0,60/$M$7*F13,0)</f>
        <v>1.4583333333333334E-2</v>
      </c>
      <c r="H13" s="55"/>
      <c r="I13" s="55"/>
      <c r="J13" s="108"/>
      <c r="K13" s="41"/>
      <c r="L13" s="110"/>
      <c r="M13" s="121"/>
      <c r="P13" s="21"/>
    </row>
    <row r="14" spans="1:17" s="15" customFormat="1" ht="10" customHeight="1" x14ac:dyDescent="0.3">
      <c r="A14" s="101" t="s">
        <v>17</v>
      </c>
      <c r="B14" s="102"/>
      <c r="C14" s="125">
        <v>1477</v>
      </c>
      <c r="D14" s="44"/>
      <c r="E14" s="109"/>
      <c r="F14" s="43"/>
      <c r="G14" s="47"/>
      <c r="H14" s="42">
        <f>IF(E13&gt;0,H12+E13,0)</f>
        <v>1.4</v>
      </c>
      <c r="I14" s="42">
        <f>IF(F13&gt;0,I12+F13,0)</f>
        <v>1.42</v>
      </c>
      <c r="J14" s="48">
        <f>IF((J12+G13+L12)&lt;&gt;J12,J12+G13+L12,0)</f>
        <v>0.38958333333333334</v>
      </c>
      <c r="K14" s="41"/>
      <c r="L14" s="110"/>
      <c r="M14" s="105"/>
      <c r="P14" s="22">
        <f>IF(E13=0,0,D13/(10*E13)*100)</f>
        <v>0.14285714285714285</v>
      </c>
    </row>
    <row r="15" spans="1:17" s="15" customFormat="1" ht="10" customHeight="1" x14ac:dyDescent="0.3">
      <c r="A15" s="103"/>
      <c r="B15" s="104"/>
      <c r="C15" s="125"/>
      <c r="D15" s="44">
        <f>IF(C16&gt;0,(C16-C14)/100,0)</f>
        <v>1.21</v>
      </c>
      <c r="E15" s="109">
        <v>1.3</v>
      </c>
      <c r="F15" s="42">
        <f>IF(P16&lt;-20,-D15/1.5+E15,IF(P16&lt;0,E15,D15+E15))</f>
        <v>2.5099999999999998</v>
      </c>
      <c r="G15" s="47">
        <f>TIME(0,60/$M$7*F15,0)</f>
        <v>2.5694444444444443E-2</v>
      </c>
      <c r="H15" s="42"/>
      <c r="I15" s="43"/>
      <c r="J15" s="43">
        <f>IF((J14+G15+L15)&lt;&gt;J14,J14+G15+L15,0)</f>
        <v>0.4152777777777778</v>
      </c>
      <c r="K15" s="41"/>
      <c r="L15" s="110"/>
      <c r="M15" s="106"/>
      <c r="P15" s="23">
        <f t="shared" ref="P15:P53" si="0">IF(E14=0,0,D14/(10*E14)*100)</f>
        <v>0</v>
      </c>
    </row>
    <row r="16" spans="1:17" s="15" customFormat="1" ht="10" customHeight="1" x14ac:dyDescent="0.3">
      <c r="A16" s="101" t="s">
        <v>18</v>
      </c>
      <c r="B16" s="102"/>
      <c r="C16" s="125">
        <v>1598</v>
      </c>
      <c r="D16" s="44"/>
      <c r="E16" s="109"/>
      <c r="F16" s="43"/>
      <c r="G16" s="47"/>
      <c r="H16" s="42">
        <f>IF(E15&gt;0,H14+E15,0)</f>
        <v>2.7</v>
      </c>
      <c r="I16" s="42">
        <f>IF(F15&gt;0,I14+F15,0)</f>
        <v>3.9299999999999997</v>
      </c>
      <c r="J16" s="48">
        <f>IF((J14+G15+L14)&lt;&gt;J14,J14+G15+L14,0)</f>
        <v>0.4152777777777778</v>
      </c>
      <c r="K16" s="41"/>
      <c r="L16" s="110"/>
      <c r="M16" s="105"/>
      <c r="P16" s="22">
        <f t="shared" si="0"/>
        <v>9.3076923076923066</v>
      </c>
    </row>
    <row r="17" spans="1:16" s="15" customFormat="1" ht="10" customHeight="1" x14ac:dyDescent="0.3">
      <c r="A17" s="103"/>
      <c r="B17" s="104"/>
      <c r="C17" s="125"/>
      <c r="D17" s="44">
        <f>IF(C18&gt;0,(C18-C16)/100,0)</f>
        <v>0.69</v>
      </c>
      <c r="E17" s="109">
        <v>1.2</v>
      </c>
      <c r="F17" s="42">
        <f>IF(P18&lt;-20,-D17/1.5+E17,IF(P18&lt;0,E17,D17+E17))</f>
        <v>1.89</v>
      </c>
      <c r="G17" s="47">
        <f>TIME(0,60/$M$7*F17,0)</f>
        <v>1.9444444444444445E-2</v>
      </c>
      <c r="H17" s="42"/>
      <c r="I17" s="43"/>
      <c r="J17" s="43">
        <f>IF((J16+G17+L17)&lt;&gt;J16,J16+G17+L17,0)</f>
        <v>0.43472222222222223</v>
      </c>
      <c r="K17" s="41"/>
      <c r="L17" s="110"/>
      <c r="M17" s="106"/>
      <c r="P17" s="23">
        <f t="shared" si="0"/>
        <v>0</v>
      </c>
    </row>
    <row r="18" spans="1:16" s="15" customFormat="1" ht="10" customHeight="1" x14ac:dyDescent="0.3">
      <c r="A18" s="101" t="s">
        <v>19</v>
      </c>
      <c r="B18" s="102"/>
      <c r="C18" s="125">
        <v>1667</v>
      </c>
      <c r="D18" s="44"/>
      <c r="E18" s="109"/>
      <c r="F18" s="43"/>
      <c r="G18" s="47"/>
      <c r="H18" s="42">
        <f>IF(E17&gt;0,H16+E17,0)</f>
        <v>3.9000000000000004</v>
      </c>
      <c r="I18" s="42">
        <f>IF(F17&gt;0,I16+F17,0)</f>
        <v>5.8199999999999994</v>
      </c>
      <c r="J18" s="48">
        <f>IF((J16+G17+L16)&lt;&gt;J16,J16+G17+L16,0)</f>
        <v>0.43472222222222223</v>
      </c>
      <c r="K18" s="41"/>
      <c r="L18" s="110"/>
      <c r="M18" s="105"/>
      <c r="P18" s="22">
        <f t="shared" si="0"/>
        <v>5.75</v>
      </c>
    </row>
    <row r="19" spans="1:16" s="15" customFormat="1" ht="10" customHeight="1" x14ac:dyDescent="0.3">
      <c r="A19" s="103"/>
      <c r="B19" s="104"/>
      <c r="C19" s="125"/>
      <c r="D19" s="44">
        <f>IF(C20&gt;0,(C20-C18)/100,0)</f>
        <v>2.3199999999999998</v>
      </c>
      <c r="E19" s="107">
        <v>1.8</v>
      </c>
      <c r="F19" s="42">
        <f>IF(P20&lt;-20,-D19/1.5+E19,IF(P20&lt;0,E19,D19+E19))</f>
        <v>4.12</v>
      </c>
      <c r="G19" s="47">
        <f>TIME(0,60/$M$7*F19,0)</f>
        <v>4.2361111111111113E-2</v>
      </c>
      <c r="H19" s="42"/>
      <c r="I19" s="43"/>
      <c r="J19" s="43">
        <f>IF((J18+G19+L19)&lt;&gt;J18,J18+G19+L19,0)</f>
        <v>0.47708333333333336</v>
      </c>
      <c r="K19" s="41"/>
      <c r="L19" s="110"/>
      <c r="M19" s="106"/>
      <c r="P19" s="23">
        <f t="shared" si="0"/>
        <v>0</v>
      </c>
    </row>
    <row r="20" spans="1:16" s="15" customFormat="1" ht="10" customHeight="1" x14ac:dyDescent="0.3">
      <c r="A20" s="101" t="s">
        <v>20</v>
      </c>
      <c r="B20" s="102"/>
      <c r="C20" s="125">
        <v>1899</v>
      </c>
      <c r="D20" s="44"/>
      <c r="E20" s="107"/>
      <c r="F20" s="43"/>
      <c r="G20" s="47"/>
      <c r="H20" s="42">
        <f>IF(E19&gt;0,H18+E19,0)</f>
        <v>5.7</v>
      </c>
      <c r="I20" s="42">
        <f>IF(F19&gt;0,I18+F19,0)</f>
        <v>9.94</v>
      </c>
      <c r="J20" s="48">
        <f>IF((J18+G19+L18)&lt;&gt;J18,J18+G19+L18,0)</f>
        <v>0.47708333333333336</v>
      </c>
      <c r="K20" s="41"/>
      <c r="L20" s="110">
        <v>4.1666666666666664E-2</v>
      </c>
      <c r="M20" s="105" t="s">
        <v>106</v>
      </c>
      <c r="P20" s="22">
        <f t="shared" si="0"/>
        <v>12.888888888888889</v>
      </c>
    </row>
    <row r="21" spans="1:16" s="15" customFormat="1" ht="10" customHeight="1" x14ac:dyDescent="0.3">
      <c r="A21" s="103"/>
      <c r="B21" s="104"/>
      <c r="C21" s="125"/>
      <c r="D21" s="44">
        <f>IF(C22&gt;0,(C22-C20)/100,0)</f>
        <v>5.29</v>
      </c>
      <c r="E21" s="107">
        <v>2.7</v>
      </c>
      <c r="F21" s="42">
        <f>IF(P22&lt;-20,-D21/1.5+E21,IF(P22&lt;0,E21,D21+E21))</f>
        <v>7.99</v>
      </c>
      <c r="G21" s="47">
        <f>TIME(0,60/$M$7*F21,0)</f>
        <v>8.2638888888888887E-2</v>
      </c>
      <c r="H21" s="42"/>
      <c r="I21" s="43"/>
      <c r="J21" s="43">
        <f>IF((J20+G21+L21)&lt;&gt;J20,J20+G21+L21,0)</f>
        <v>0.55972222222222223</v>
      </c>
      <c r="K21" s="41"/>
      <c r="L21" s="110"/>
      <c r="M21" s="106"/>
      <c r="P21" s="23">
        <f t="shared" si="0"/>
        <v>0</v>
      </c>
    </row>
    <row r="22" spans="1:16" s="15" customFormat="1" ht="10" customHeight="1" x14ac:dyDescent="0.3">
      <c r="A22" s="101" t="s">
        <v>21</v>
      </c>
      <c r="B22" s="102"/>
      <c r="C22" s="125">
        <v>2428</v>
      </c>
      <c r="D22" s="44"/>
      <c r="E22" s="107"/>
      <c r="F22" s="43"/>
      <c r="G22" s="47"/>
      <c r="H22" s="42">
        <f>IF(E21&gt;0,H20+E21,0)</f>
        <v>8.4</v>
      </c>
      <c r="I22" s="42">
        <f>IF(F21&gt;0,I20+F21,0)</f>
        <v>17.93</v>
      </c>
      <c r="J22" s="48">
        <f>IF((J20+G21+L20)&lt;&gt;J20,J20+G21+L20,0)</f>
        <v>0.60138888888888886</v>
      </c>
      <c r="K22" s="41"/>
      <c r="L22" s="110"/>
      <c r="M22" s="105"/>
      <c r="P22" s="22">
        <f t="shared" si="0"/>
        <v>19.592592592592592</v>
      </c>
    </row>
    <row r="23" spans="1:16" s="15" customFormat="1" ht="10" customHeight="1" x14ac:dyDescent="0.3">
      <c r="A23" s="103"/>
      <c r="B23" s="104"/>
      <c r="C23" s="125"/>
      <c r="D23" s="44">
        <f>IF(C24&gt;0,(C24-C22)/100,0)</f>
        <v>-2.34</v>
      </c>
      <c r="E23" s="107">
        <v>1</v>
      </c>
      <c r="F23" s="42">
        <f>IF(P24&lt;-20,-D23/1.5+E23,IF(P24&lt;0,E23,D23+E23))</f>
        <v>2.5599999999999996</v>
      </c>
      <c r="G23" s="47">
        <f>TIME(0,60/$M$7*F23,0)</f>
        <v>2.6388888888888889E-2</v>
      </c>
      <c r="H23" s="42"/>
      <c r="I23" s="43"/>
      <c r="J23" s="43">
        <f>IF((J22+G23+L23)&lt;&gt;J22,J22+G23+L23,0)</f>
        <v>0.62777777777777777</v>
      </c>
      <c r="K23" s="41"/>
      <c r="L23" s="110"/>
      <c r="M23" s="106"/>
      <c r="P23" s="23">
        <f t="shared" si="0"/>
        <v>0</v>
      </c>
    </row>
    <row r="24" spans="1:16" s="15" customFormat="1" ht="10" customHeight="1" x14ac:dyDescent="0.3">
      <c r="A24" s="101" t="s">
        <v>22</v>
      </c>
      <c r="B24" s="102"/>
      <c r="C24" s="125">
        <v>2194</v>
      </c>
      <c r="D24" s="44"/>
      <c r="E24" s="107"/>
      <c r="F24" s="43"/>
      <c r="G24" s="47"/>
      <c r="H24" s="42">
        <f>IF(E23&gt;0,H22+E23,0)</f>
        <v>9.4</v>
      </c>
      <c r="I24" s="42">
        <f>IF(F23&gt;0,I22+F23,0)</f>
        <v>20.49</v>
      </c>
      <c r="J24" s="48">
        <f>IF((J22+G23+L22)&lt;&gt;J22,J22+G23+L22,0)</f>
        <v>0.62777777777777777</v>
      </c>
      <c r="K24" s="41"/>
      <c r="L24" s="110"/>
      <c r="M24" s="105"/>
      <c r="P24" s="22">
        <f t="shared" si="0"/>
        <v>-23.4</v>
      </c>
    </row>
    <row r="25" spans="1:16" s="15" customFormat="1" ht="10" customHeight="1" x14ac:dyDescent="0.3">
      <c r="A25" s="103"/>
      <c r="B25" s="104"/>
      <c r="C25" s="125"/>
      <c r="D25" s="44">
        <f>IF(C26&gt;0,(C26-C24)/100,0)</f>
        <v>0.63</v>
      </c>
      <c r="E25" s="107">
        <v>0.2</v>
      </c>
      <c r="F25" s="42">
        <f>IF(P26&lt;-20,-D25/1.5+E25,IF(P26&lt;0,E25,D25+E25))</f>
        <v>0.83000000000000007</v>
      </c>
      <c r="G25" s="47">
        <f>TIME(0,60/$M$7*F25,0)</f>
        <v>8.3333333333333332E-3</v>
      </c>
      <c r="H25" s="42"/>
      <c r="I25" s="43"/>
      <c r="J25" s="43">
        <f>IF((J24+G25+L25)&lt;&gt;J24,J24+G25+L25,0)</f>
        <v>0.63611111111111107</v>
      </c>
      <c r="K25" s="41"/>
      <c r="L25" s="110"/>
      <c r="M25" s="106"/>
      <c r="P25" s="23">
        <f t="shared" si="0"/>
        <v>0</v>
      </c>
    </row>
    <row r="26" spans="1:16" s="15" customFormat="1" ht="10" customHeight="1" x14ac:dyDescent="0.3">
      <c r="A26" s="101" t="s">
        <v>23</v>
      </c>
      <c r="B26" s="102"/>
      <c r="C26" s="125">
        <v>2257</v>
      </c>
      <c r="D26" s="44"/>
      <c r="E26" s="107"/>
      <c r="F26" s="43"/>
      <c r="G26" s="47"/>
      <c r="H26" s="42">
        <f>IF(E25&gt;0,H24+E25,0)</f>
        <v>9.6</v>
      </c>
      <c r="I26" s="42">
        <f>IF(F25&gt;0,I24+F25,0)</f>
        <v>21.32</v>
      </c>
      <c r="J26" s="48">
        <f>IF((J24+G25+L24)&lt;&gt;J24,J24+G25+L24,0)</f>
        <v>0.63611111111111107</v>
      </c>
      <c r="K26" s="41"/>
      <c r="L26" s="110"/>
      <c r="M26" s="105"/>
      <c r="P26" s="22">
        <f t="shared" si="0"/>
        <v>31.5</v>
      </c>
    </row>
    <row r="27" spans="1:16" s="15" customFormat="1" ht="10" customHeight="1" x14ac:dyDescent="0.3">
      <c r="A27" s="103"/>
      <c r="B27" s="104"/>
      <c r="C27" s="125"/>
      <c r="D27" s="44">
        <f>IF(C28&gt;0,(C28-C26)/100,0)</f>
        <v>-0.87</v>
      </c>
      <c r="E27" s="107">
        <v>0.6</v>
      </c>
      <c r="F27" s="42">
        <f>IF(P28&lt;-20,-D27/1.5+E27,IF(P28&lt;0,E27,D27+E27))</f>
        <v>0.6</v>
      </c>
      <c r="G27" s="47">
        <f>TIME(0,60/$M$7*F27,0)</f>
        <v>6.2500000000000003E-3</v>
      </c>
      <c r="H27" s="42"/>
      <c r="I27" s="43"/>
      <c r="J27" s="43">
        <f>IF((J26+G27+L27)&lt;&gt;J26,J26+G27+L27,0)</f>
        <v>0.64236111111111105</v>
      </c>
      <c r="K27" s="41"/>
      <c r="L27" s="110"/>
      <c r="M27" s="106"/>
      <c r="P27" s="23">
        <f t="shared" si="0"/>
        <v>0</v>
      </c>
    </row>
    <row r="28" spans="1:16" s="15" customFormat="1" ht="10" customHeight="1" x14ac:dyDescent="0.3">
      <c r="A28" s="101" t="s">
        <v>24</v>
      </c>
      <c r="B28" s="102"/>
      <c r="C28" s="125">
        <v>2170</v>
      </c>
      <c r="D28" s="44"/>
      <c r="E28" s="107"/>
      <c r="F28" s="43"/>
      <c r="G28" s="47"/>
      <c r="H28" s="42">
        <f>IF(E27&gt;0,H26+E27,0)</f>
        <v>10.199999999999999</v>
      </c>
      <c r="I28" s="42">
        <f>IF(F27&gt;0,I26+F27,0)</f>
        <v>21.92</v>
      </c>
      <c r="J28" s="48">
        <f>IF((J26+G27+L26)&lt;&gt;J26,J26+G27+L26,0)</f>
        <v>0.64236111111111105</v>
      </c>
      <c r="K28" s="41"/>
      <c r="L28" s="110">
        <v>0.70833333333333337</v>
      </c>
      <c r="M28" s="105" t="s">
        <v>97</v>
      </c>
      <c r="P28" s="22">
        <f t="shared" si="0"/>
        <v>-14.499999999999998</v>
      </c>
    </row>
    <row r="29" spans="1:16" s="15" customFormat="1" ht="10" customHeight="1" x14ac:dyDescent="0.3">
      <c r="A29" s="103"/>
      <c r="B29" s="104"/>
      <c r="C29" s="125"/>
      <c r="D29" s="44">
        <f>IF(C30&gt;0,(C30-C28)/100,0)</f>
        <v>0.95</v>
      </c>
      <c r="E29" s="107">
        <v>1.5</v>
      </c>
      <c r="F29" s="42">
        <f>IF(P30&lt;-20,-D29/1.5+E29,IF(P30&lt;0,E29,D29+E29))</f>
        <v>2.4500000000000002</v>
      </c>
      <c r="G29" s="47">
        <f>TIME(0,60/$M$7*F29,0)</f>
        <v>2.5000000000000001E-2</v>
      </c>
      <c r="H29" s="42"/>
      <c r="I29" s="43"/>
      <c r="J29" s="43">
        <f>IF((J28+G29+L29)&lt;&gt;J28,J28+G29+L29,0)</f>
        <v>0.66736111111111107</v>
      </c>
      <c r="K29" s="41"/>
      <c r="L29" s="110"/>
      <c r="M29" s="106"/>
      <c r="P29" s="23">
        <f t="shared" si="0"/>
        <v>0</v>
      </c>
    </row>
    <row r="30" spans="1:16" s="15" customFormat="1" ht="10" customHeight="1" x14ac:dyDescent="0.3">
      <c r="A30" s="101" t="s">
        <v>25</v>
      </c>
      <c r="B30" s="102"/>
      <c r="C30" s="125">
        <v>2265</v>
      </c>
      <c r="D30" s="44"/>
      <c r="E30" s="107"/>
      <c r="F30" s="43"/>
      <c r="G30" s="47"/>
      <c r="H30" s="42">
        <f>IF(E29&gt;0,H28+E29,0)</f>
        <v>11.7</v>
      </c>
      <c r="I30" s="42">
        <f>IF(F29&gt;0,I28+F29,0)</f>
        <v>24.37</v>
      </c>
      <c r="J30" s="48">
        <f>IF((J28+G29+L28)&lt;&gt;J28,J28+G29+L28,0)</f>
        <v>1.3756944444444446</v>
      </c>
      <c r="K30" s="41"/>
      <c r="L30" s="110"/>
      <c r="M30" s="105"/>
      <c r="P30" s="22">
        <f t="shared" si="0"/>
        <v>6.3333333333333321</v>
      </c>
    </row>
    <row r="31" spans="1:16" s="15" customFormat="1" ht="10" customHeight="1" x14ac:dyDescent="0.3">
      <c r="A31" s="103"/>
      <c r="B31" s="104"/>
      <c r="C31" s="125"/>
      <c r="D31" s="44">
        <f>IF(C32&gt;0,(C32-C30)/100,0)</f>
        <v>-0.19</v>
      </c>
      <c r="E31" s="107">
        <v>1</v>
      </c>
      <c r="F31" s="42">
        <f>IF(P32&lt;-20,-D31/1.5+E31,IF(P32&lt;0,E31,D31+E31))</f>
        <v>1</v>
      </c>
      <c r="G31" s="47">
        <f>TIME(0,60/$M$7*F31,0)</f>
        <v>1.0416666666666666E-2</v>
      </c>
      <c r="H31" s="42"/>
      <c r="I31" s="43"/>
      <c r="J31" s="43">
        <f>IF((J30+G31+L31)&lt;&gt;J30,J30+G31+L31,0)</f>
        <v>1.3861111111111113</v>
      </c>
      <c r="K31" s="41"/>
      <c r="L31" s="110"/>
      <c r="M31" s="106"/>
      <c r="P31" s="23">
        <f t="shared" si="0"/>
        <v>0</v>
      </c>
    </row>
    <row r="32" spans="1:16" s="15" customFormat="1" ht="10" customHeight="1" x14ac:dyDescent="0.3">
      <c r="A32" s="101" t="s">
        <v>26</v>
      </c>
      <c r="B32" s="102"/>
      <c r="C32" s="125">
        <v>2246</v>
      </c>
      <c r="D32" s="44"/>
      <c r="E32" s="107"/>
      <c r="F32" s="43"/>
      <c r="G32" s="47"/>
      <c r="H32" s="42">
        <f>IF(E31&gt;0,H30+E31,0)</f>
        <v>12.7</v>
      </c>
      <c r="I32" s="42">
        <f>IF(F31&gt;0,I30+F31,0)</f>
        <v>25.37</v>
      </c>
      <c r="J32" s="48">
        <f>IF((J30+G31+L30)&lt;&gt;J30,J30+G31+L30,0)</f>
        <v>1.3861111111111113</v>
      </c>
      <c r="K32" s="41"/>
      <c r="L32" s="110"/>
      <c r="M32" s="105"/>
      <c r="P32" s="22">
        <f t="shared" si="0"/>
        <v>-1.9</v>
      </c>
    </row>
    <row r="33" spans="1:17" s="15" customFormat="1" ht="10" customHeight="1" x14ac:dyDescent="0.3">
      <c r="A33" s="103"/>
      <c r="B33" s="104"/>
      <c r="C33" s="125"/>
      <c r="D33" s="44">
        <f>IF(C34&gt;0,(C34-C32)/100,0)</f>
        <v>0.98</v>
      </c>
      <c r="E33" s="107">
        <v>2.5</v>
      </c>
      <c r="F33" s="42">
        <f>IF(P34&lt;-20,-D33/1.5+E33,IF(P34&lt;0,E33,D33+E33))</f>
        <v>3.48</v>
      </c>
      <c r="G33" s="47">
        <f>TIME(0,60/$M$7*F33,0)</f>
        <v>3.6111111111111108E-2</v>
      </c>
      <c r="H33" s="42"/>
      <c r="I33" s="43"/>
      <c r="J33" s="43">
        <f>IF((J32+G33+L33)&lt;&gt;J32,J32+G33+L33,0)</f>
        <v>1.4222222222222225</v>
      </c>
      <c r="K33" s="41"/>
      <c r="L33" s="110"/>
      <c r="M33" s="106"/>
      <c r="P33" s="23">
        <f t="shared" si="0"/>
        <v>0</v>
      </c>
    </row>
    <row r="34" spans="1:17" s="15" customFormat="1" ht="10" customHeight="1" x14ac:dyDescent="0.3">
      <c r="A34" s="101" t="s">
        <v>27</v>
      </c>
      <c r="B34" s="102"/>
      <c r="C34" s="125">
        <v>2344</v>
      </c>
      <c r="D34" s="44"/>
      <c r="E34" s="107"/>
      <c r="F34" s="43"/>
      <c r="G34" s="47"/>
      <c r="H34" s="42">
        <f>IF(E33&gt;0,H32+E33,0)</f>
        <v>15.2</v>
      </c>
      <c r="I34" s="42">
        <f>IF(F33&gt;0,I32+F33,0)</f>
        <v>28.85</v>
      </c>
      <c r="J34" s="48">
        <f>IF((J32+G33+L32)&lt;&gt;J32,J32+G33+L32,0)</f>
        <v>1.4222222222222225</v>
      </c>
      <c r="K34" s="41"/>
      <c r="L34" s="110"/>
      <c r="M34" s="105"/>
      <c r="P34" s="22">
        <f t="shared" si="0"/>
        <v>3.92</v>
      </c>
    </row>
    <row r="35" spans="1:17" s="15" customFormat="1" ht="10" customHeight="1" x14ac:dyDescent="0.3">
      <c r="A35" s="103"/>
      <c r="B35" s="104"/>
      <c r="C35" s="125"/>
      <c r="D35" s="44">
        <f>IF(C36&gt;0,(C36-C34)/100,0)</f>
        <v>0.11</v>
      </c>
      <c r="E35" s="107">
        <v>0.5</v>
      </c>
      <c r="F35" s="42">
        <f>IF(P36&lt;-20,-D35/1.5+E35,IF(P36&lt;0,E35,D35+E35))</f>
        <v>0.61</v>
      </c>
      <c r="G35" s="47">
        <f>TIME(0,60/$M$7*F35,0)</f>
        <v>6.2500000000000003E-3</v>
      </c>
      <c r="H35" s="42"/>
      <c r="I35" s="43"/>
      <c r="J35" s="43">
        <f>IF((J34+G35+L35)&lt;&gt;J34,J34+G35+L35,0)</f>
        <v>1.4284722222222226</v>
      </c>
      <c r="K35" s="41"/>
      <c r="L35" s="110"/>
      <c r="M35" s="106"/>
      <c r="P35" s="23">
        <f t="shared" si="0"/>
        <v>0</v>
      </c>
    </row>
    <row r="36" spans="1:17" s="15" customFormat="1" ht="10" customHeight="1" x14ac:dyDescent="0.3">
      <c r="A36" s="101" t="s">
        <v>28</v>
      </c>
      <c r="B36" s="102"/>
      <c r="C36" s="125">
        <v>2355</v>
      </c>
      <c r="D36" s="44"/>
      <c r="E36" s="107"/>
      <c r="F36" s="43"/>
      <c r="G36" s="47"/>
      <c r="H36" s="42">
        <f>IF(E35&gt;0,H34+E35,0)</f>
        <v>15.7</v>
      </c>
      <c r="I36" s="42">
        <f>IF(F35&gt;0,I34+F35,0)</f>
        <v>29.46</v>
      </c>
      <c r="J36" s="48">
        <f>IF((J34+G35+L34)&lt;&gt;J34,J34+G35+L34,0)</f>
        <v>1.4284722222222226</v>
      </c>
      <c r="K36" s="41"/>
      <c r="L36" s="110"/>
      <c r="M36" s="105"/>
      <c r="P36" s="22">
        <f t="shared" si="0"/>
        <v>2.1999999999999997</v>
      </c>
    </row>
    <row r="37" spans="1:17" s="15" customFormat="1" ht="10" customHeight="1" x14ac:dyDescent="0.3">
      <c r="A37" s="103"/>
      <c r="B37" s="104"/>
      <c r="C37" s="125"/>
      <c r="D37" s="44">
        <f>IF(C38&gt;0,(C38-C36)/100,0)</f>
        <v>0.24</v>
      </c>
      <c r="E37" s="107">
        <v>0.5</v>
      </c>
      <c r="F37" s="42">
        <f>IF(P38&lt;-20,-D37/1.5+E37,IF(P38&lt;0,E37,D37+E37))</f>
        <v>0.74</v>
      </c>
      <c r="G37" s="47">
        <f>TIME(0,60/$M$7*F37,0)</f>
        <v>7.6388888888888886E-3</v>
      </c>
      <c r="H37" s="42"/>
      <c r="I37" s="43"/>
      <c r="J37" s="43">
        <f>IF((J36+G37+L37)&lt;&gt;J36,J36+G37+L37,0)</f>
        <v>1.4361111111111116</v>
      </c>
      <c r="K37" s="41"/>
      <c r="L37" s="110"/>
      <c r="M37" s="106"/>
      <c r="P37" s="23">
        <f t="shared" si="0"/>
        <v>0</v>
      </c>
    </row>
    <row r="38" spans="1:17" s="15" customFormat="1" ht="10" customHeight="1" x14ac:dyDescent="0.3">
      <c r="A38" s="101" t="s">
        <v>29</v>
      </c>
      <c r="B38" s="102"/>
      <c r="C38" s="125">
        <v>2379</v>
      </c>
      <c r="D38" s="44"/>
      <c r="E38" s="107"/>
      <c r="F38" s="43"/>
      <c r="G38" s="47"/>
      <c r="H38" s="42">
        <f>IF(E37&gt;0,H36+E37,0)</f>
        <v>16.2</v>
      </c>
      <c r="I38" s="42">
        <f>IF(F37&gt;0,I36+F37,0)</f>
        <v>30.2</v>
      </c>
      <c r="J38" s="48">
        <f>IF((J36+G37+L36)&lt;&gt;J36,J36+G37+L36,0)</f>
        <v>1.4361111111111116</v>
      </c>
      <c r="K38" s="41"/>
      <c r="L38" s="110"/>
      <c r="M38" s="105"/>
      <c r="P38" s="22">
        <f t="shared" si="0"/>
        <v>4.8</v>
      </c>
    </row>
    <row r="39" spans="1:17" s="15" customFormat="1" ht="10" customHeight="1" x14ac:dyDescent="0.3">
      <c r="A39" s="103"/>
      <c r="B39" s="104"/>
      <c r="C39" s="125"/>
      <c r="D39" s="44">
        <f>IF(C40&gt;0,(C40-C38)/100,0)</f>
        <v>-1.5</v>
      </c>
      <c r="E39" s="107">
        <v>1.3</v>
      </c>
      <c r="F39" s="42">
        <f>IF(P40&lt;-20,-D39/1.5+E39,IF(P40&lt;0,E39,D39+E39))</f>
        <v>1.3</v>
      </c>
      <c r="G39" s="47">
        <f>TIME(0,60/$M$7*F39,0)</f>
        <v>1.3194444444444444E-2</v>
      </c>
      <c r="H39" s="42"/>
      <c r="I39" s="43"/>
      <c r="J39" s="43">
        <f>IF((J38+G39+L39)&lt;&gt;J38,J38+G39+L39,0)</f>
        <v>1.4493055555555561</v>
      </c>
      <c r="K39" s="41"/>
      <c r="L39" s="110"/>
      <c r="M39" s="106"/>
      <c r="P39" s="23">
        <f t="shared" si="0"/>
        <v>0</v>
      </c>
    </row>
    <row r="40" spans="1:17" s="15" customFormat="1" ht="10" customHeight="1" x14ac:dyDescent="0.3">
      <c r="A40" s="101" t="s">
        <v>30</v>
      </c>
      <c r="B40" s="102"/>
      <c r="C40" s="125">
        <v>2229</v>
      </c>
      <c r="D40" s="44"/>
      <c r="E40" s="108"/>
      <c r="F40" s="43"/>
      <c r="G40" s="47"/>
      <c r="H40" s="42">
        <f>IF(E39&gt;0,H38+E39,0)</f>
        <v>17.5</v>
      </c>
      <c r="I40" s="42">
        <f>IF(F39&gt;0,I38+F39,0)</f>
        <v>31.5</v>
      </c>
      <c r="J40" s="48">
        <f>IF((J38+G39+L38)&lt;&gt;J38,J38+G39+L38,0)</f>
        <v>1.4493055555555561</v>
      </c>
      <c r="K40" s="41"/>
      <c r="L40" s="110"/>
      <c r="M40" s="105"/>
      <c r="P40" s="22">
        <f t="shared" si="0"/>
        <v>-11.538461538461538</v>
      </c>
    </row>
    <row r="41" spans="1:17" s="15" customFormat="1" ht="10" customHeight="1" x14ac:dyDescent="0.3">
      <c r="A41" s="103"/>
      <c r="B41" s="104"/>
      <c r="C41" s="125"/>
      <c r="D41" s="44">
        <f>IF(C42&gt;0,(C42-C40)/100,0)</f>
        <v>-2.5299999999999998</v>
      </c>
      <c r="E41" s="107">
        <v>1.5</v>
      </c>
      <c r="F41" s="42">
        <f>IF(P42&lt;-20,-D41/1.5+E41,IF(P42&lt;0,E41,D41+E41))</f>
        <v>1.5</v>
      </c>
      <c r="G41" s="47">
        <f>TIME(0,60/$M$7*F41,0)</f>
        <v>1.5277777777777777E-2</v>
      </c>
      <c r="H41" s="42"/>
      <c r="I41" s="43"/>
      <c r="J41" s="43">
        <f>IF((J40+G53+L41)&lt;&gt;J40,J40+G53+L41,0)</f>
        <v>0</v>
      </c>
      <c r="K41" s="41"/>
      <c r="L41" s="110"/>
      <c r="M41" s="106"/>
      <c r="P41" s="23">
        <f t="shared" si="0"/>
        <v>0</v>
      </c>
    </row>
    <row r="42" spans="1:17" ht="9.75" customHeight="1" x14ac:dyDescent="0.25">
      <c r="A42" s="101" t="s">
        <v>31</v>
      </c>
      <c r="B42" s="102"/>
      <c r="C42" s="125">
        <v>1976</v>
      </c>
      <c r="D42" s="44"/>
      <c r="E42" s="108"/>
      <c r="F42" s="43"/>
      <c r="G42" s="47"/>
      <c r="H42" s="42">
        <f>IF(E41&gt;0,H40+E41,0)</f>
        <v>19</v>
      </c>
      <c r="I42" s="42">
        <f>IF(F41&gt;0,I40+F41,0)</f>
        <v>33</v>
      </c>
      <c r="J42" s="48">
        <f>IF((J40+G41+L40)&lt;&gt;J40,J40+G41+L40,0)</f>
        <v>1.4645833333333338</v>
      </c>
      <c r="K42" s="41"/>
      <c r="L42" s="110">
        <v>4.1666666666666664E-2</v>
      </c>
      <c r="M42" s="105" t="s">
        <v>106</v>
      </c>
      <c r="O42" s="15"/>
      <c r="P42" s="22">
        <f t="shared" si="0"/>
        <v>-16.866666666666667</v>
      </c>
      <c r="Q42" s="15"/>
    </row>
    <row r="43" spans="1:17" ht="9.75" customHeight="1" x14ac:dyDescent="0.25">
      <c r="A43" s="103"/>
      <c r="B43" s="104"/>
      <c r="C43" s="125"/>
      <c r="D43" s="44">
        <f>IF(C44&gt;0,(C44-C42)/100,0)</f>
        <v>-1.92</v>
      </c>
      <c r="E43" s="107">
        <v>1.5</v>
      </c>
      <c r="F43" s="42">
        <f>IF(P44&lt;-20,-D43/1.5+E43,IF(P44&lt;0,E43,D43+E43))</f>
        <v>1.5</v>
      </c>
      <c r="G43" s="47">
        <f>TIME(0,60/$M$7*F43,0)</f>
        <v>1.5277777777777777E-2</v>
      </c>
      <c r="H43" s="42"/>
      <c r="I43" s="43"/>
      <c r="J43" s="43" t="e">
        <f>IF((J42+#REF!+L43)&lt;&gt;J42,J42+#REF!+L43,0)</f>
        <v>#REF!</v>
      </c>
      <c r="K43" s="41"/>
      <c r="L43" s="110"/>
      <c r="M43" s="106"/>
      <c r="P43" s="23">
        <f t="shared" si="0"/>
        <v>0</v>
      </c>
    </row>
    <row r="44" spans="1:17" ht="9.75" customHeight="1" x14ac:dyDescent="0.25">
      <c r="A44" s="101" t="s">
        <v>32</v>
      </c>
      <c r="B44" s="102"/>
      <c r="C44" s="125">
        <v>1784</v>
      </c>
      <c r="D44" s="44"/>
      <c r="E44" s="108"/>
      <c r="F44" s="43"/>
      <c r="G44" s="47"/>
      <c r="H44" s="42">
        <f>IF(E43&gt;0,H42+E43,0)</f>
        <v>20.5</v>
      </c>
      <c r="I44" s="42">
        <f>IF(F43&gt;0,I42+F43,0)</f>
        <v>34.5</v>
      </c>
      <c r="J44" s="48">
        <f>IF((J42+G43+L42)&lt;&gt;J42,J42+G43+L42,0)</f>
        <v>1.5215277777777783</v>
      </c>
      <c r="K44" s="41"/>
      <c r="L44" s="110"/>
      <c r="M44" s="105"/>
      <c r="P44" s="22">
        <f t="shared" si="0"/>
        <v>-12.8</v>
      </c>
    </row>
    <row r="45" spans="1:17" ht="9.75" customHeight="1" x14ac:dyDescent="0.25">
      <c r="A45" s="103"/>
      <c r="B45" s="104"/>
      <c r="C45" s="125"/>
      <c r="D45" s="44">
        <f>IF(C46&gt;0,(C46-C44)/100,0)</f>
        <v>-3.76</v>
      </c>
      <c r="E45" s="107">
        <v>2</v>
      </c>
      <c r="F45" s="42">
        <f>IF(P46&lt;-20,-D45/1.5+E45,IF(P46&lt;0,E45,D45+E45))</f>
        <v>2</v>
      </c>
      <c r="G45" s="47">
        <f>TIME(0,60/$M$7*F45,0)</f>
        <v>2.0833333333333332E-2</v>
      </c>
      <c r="H45" s="42"/>
      <c r="I45" s="43"/>
      <c r="J45" s="43">
        <f>IF((J44+G45+L45)&lt;&gt;J44,J44+G45+L45,0)</f>
        <v>1.5423611111111115</v>
      </c>
      <c r="K45" s="41"/>
      <c r="L45" s="110"/>
      <c r="M45" s="106"/>
      <c r="P45" s="23">
        <f t="shared" si="0"/>
        <v>0</v>
      </c>
    </row>
    <row r="46" spans="1:17" ht="9.75" customHeight="1" x14ac:dyDescent="0.25">
      <c r="A46" s="101" t="s">
        <v>33</v>
      </c>
      <c r="B46" s="102"/>
      <c r="C46" s="125">
        <v>1408</v>
      </c>
      <c r="D46" s="44"/>
      <c r="E46" s="108"/>
      <c r="F46" s="43"/>
      <c r="G46" s="47"/>
      <c r="H46" s="42">
        <f>IF(E45&gt;0,H44+E45,0)</f>
        <v>22.5</v>
      </c>
      <c r="I46" s="42">
        <f>IF(F45&gt;0,I44+F45,0)</f>
        <v>36.5</v>
      </c>
      <c r="J46" s="48">
        <f>IF((J44+G45+L44)&lt;&gt;J44,J44+G45+L44,0)</f>
        <v>1.5423611111111115</v>
      </c>
      <c r="K46" s="41"/>
      <c r="L46" s="110"/>
      <c r="M46" s="105"/>
      <c r="P46" s="22">
        <f t="shared" si="0"/>
        <v>-18.8</v>
      </c>
    </row>
    <row r="47" spans="1:17" ht="9.75" customHeight="1" x14ac:dyDescent="0.25">
      <c r="A47" s="103"/>
      <c r="B47" s="104"/>
      <c r="C47" s="125"/>
      <c r="D47" s="44">
        <f>IF(C48&gt;0,(C48-C46)/100,0)</f>
        <v>-1.68</v>
      </c>
      <c r="E47" s="107">
        <v>2</v>
      </c>
      <c r="F47" s="42">
        <f>IF(P48&lt;-20,-D47/1.5+E47,IF(P48&lt;0,E47,D47+E47))</f>
        <v>2</v>
      </c>
      <c r="G47" s="47">
        <f>TIME(0,60/$M$7*F47,0)</f>
        <v>2.0833333333333332E-2</v>
      </c>
      <c r="H47" s="42"/>
      <c r="I47" s="43"/>
      <c r="J47" s="43">
        <f>IF((J46+G47+L47)&lt;&gt;J46,J46+G47+L47,0)</f>
        <v>1.5631944444444448</v>
      </c>
      <c r="K47" s="41"/>
      <c r="L47" s="110"/>
      <c r="M47" s="106"/>
      <c r="P47" s="23">
        <f t="shared" si="0"/>
        <v>0</v>
      </c>
    </row>
    <row r="48" spans="1:17" ht="9.75" customHeight="1" x14ac:dyDescent="0.25">
      <c r="A48" s="101" t="s">
        <v>34</v>
      </c>
      <c r="B48" s="102"/>
      <c r="C48" s="125">
        <v>1240</v>
      </c>
      <c r="D48" s="44"/>
      <c r="E48" s="108"/>
      <c r="F48" s="43"/>
      <c r="G48" s="47"/>
      <c r="H48" s="42">
        <f>IF(E47&gt;0,H46+E47,0)</f>
        <v>24.5</v>
      </c>
      <c r="I48" s="42">
        <f>IF(F47&gt;0,I46+F47,0)</f>
        <v>38.5</v>
      </c>
      <c r="J48" s="48">
        <f>IF((J46+G47+L46)&lt;&gt;J46,J46+G47+L46,0)</f>
        <v>1.5631944444444448</v>
      </c>
      <c r="K48" s="41"/>
      <c r="L48" s="110"/>
      <c r="M48" s="105"/>
      <c r="P48" s="22">
        <f t="shared" si="0"/>
        <v>-8.3999999999999986</v>
      </c>
    </row>
    <row r="49" spans="1:16" ht="9.75" customHeight="1" x14ac:dyDescent="0.25">
      <c r="A49" s="103"/>
      <c r="B49" s="104"/>
      <c r="C49" s="125"/>
      <c r="D49" s="44">
        <f>IF(C50&gt;0,(C50-C48)/100,0)</f>
        <v>-0.24</v>
      </c>
      <c r="E49" s="107">
        <v>1.5</v>
      </c>
      <c r="F49" s="42">
        <f>IF(P50&lt;-20,-D49/1.5+E49,IF(P50&lt;0,E49,D49+E49))</f>
        <v>1.5</v>
      </c>
      <c r="G49" s="47">
        <f>TIME(0,60/$M$7*F49,0)</f>
        <v>1.5277777777777777E-2</v>
      </c>
      <c r="H49" s="42"/>
      <c r="I49" s="43"/>
      <c r="J49" s="43">
        <f>IF((J48+G49+L49)&lt;&gt;J48,J48+G49+L49,0)</f>
        <v>1.5784722222222225</v>
      </c>
      <c r="K49" s="41"/>
      <c r="L49" s="110"/>
      <c r="M49" s="106"/>
      <c r="P49" s="23">
        <f t="shared" si="0"/>
        <v>0</v>
      </c>
    </row>
    <row r="50" spans="1:16" ht="9.75" customHeight="1" x14ac:dyDescent="0.25">
      <c r="A50" s="101" t="s">
        <v>35</v>
      </c>
      <c r="B50" s="102"/>
      <c r="C50" s="125">
        <v>1216</v>
      </c>
      <c r="D50" s="44"/>
      <c r="E50" s="108"/>
      <c r="F50" s="43"/>
      <c r="G50" s="47"/>
      <c r="H50" s="42">
        <f>IF(E49&gt;0,H48+E49,0)</f>
        <v>26</v>
      </c>
      <c r="I50" s="42">
        <f>IF(F49&gt;0,I48+F49,0)</f>
        <v>40</v>
      </c>
      <c r="J50" s="48">
        <f>IF((J48+G49+L48)&lt;&gt;J48,J48+G49+L48,0)</f>
        <v>1.5784722222222225</v>
      </c>
      <c r="K50" s="41"/>
      <c r="L50" s="110"/>
      <c r="M50" s="105"/>
      <c r="P50" s="22">
        <f t="shared" si="0"/>
        <v>-1.6</v>
      </c>
    </row>
    <row r="51" spans="1:16" ht="9.75" customHeight="1" x14ac:dyDescent="0.25">
      <c r="A51" s="103"/>
      <c r="B51" s="104"/>
      <c r="C51" s="125"/>
      <c r="D51" s="44">
        <f>IF(C52&gt;0,(C52-C50)/100,0)</f>
        <v>0</v>
      </c>
      <c r="E51" s="107"/>
      <c r="F51" s="42">
        <f>IF(P52&lt;-20,-D51/1.5+E51,IF(P52&lt;0,E51,D51+E51))</f>
        <v>0</v>
      </c>
      <c r="G51" s="47">
        <f>TIME(0,60/$M$7*F51,0)</f>
        <v>0</v>
      </c>
      <c r="H51" s="42"/>
      <c r="I51" s="43"/>
      <c r="J51" s="43">
        <f>IF((J50+G51+L51)&lt;&gt;J50,J50+G51+L51,0)</f>
        <v>0</v>
      </c>
      <c r="K51" s="41"/>
      <c r="L51" s="110"/>
      <c r="M51" s="106"/>
      <c r="P51" s="23">
        <f t="shared" si="0"/>
        <v>0</v>
      </c>
    </row>
    <row r="52" spans="1:16" ht="9.75" customHeight="1" x14ac:dyDescent="0.25">
      <c r="A52" s="101"/>
      <c r="B52" s="102"/>
      <c r="C52" s="125"/>
      <c r="D52" s="44"/>
      <c r="E52" s="108"/>
      <c r="F52" s="43"/>
      <c r="G52" s="47"/>
      <c r="H52" s="42">
        <f>IF(E51&gt;0,H50+E51,0)</f>
        <v>0</v>
      </c>
      <c r="I52" s="42">
        <f>IF(F51&gt;0,I50+F51,0)</f>
        <v>0</v>
      </c>
      <c r="J52" s="48">
        <f>IF((J50+G51+L50)&lt;&gt;J50,J50+G51+L50,0)</f>
        <v>0</v>
      </c>
      <c r="K52" s="41"/>
      <c r="L52" s="110"/>
      <c r="M52" s="105"/>
      <c r="P52" s="22">
        <f t="shared" si="0"/>
        <v>0</v>
      </c>
    </row>
    <row r="53" spans="1:16" ht="9.75" customHeight="1" x14ac:dyDescent="0.25">
      <c r="A53" s="103"/>
      <c r="B53" s="104"/>
      <c r="C53" s="125"/>
      <c r="D53" s="13"/>
      <c r="E53" s="24"/>
      <c r="F53" s="24"/>
      <c r="G53" s="25"/>
      <c r="H53" s="42"/>
      <c r="I53" s="43"/>
      <c r="J53" s="43" t="e">
        <f>IF((J52+#REF!+L53)&lt;&gt;J52,J52+#REF!+L53,0)</f>
        <v>#REF!</v>
      </c>
      <c r="K53" s="41"/>
      <c r="L53" s="110"/>
      <c r="M53" s="106"/>
      <c r="P53" s="23">
        <f t="shared" si="0"/>
        <v>0</v>
      </c>
    </row>
    <row r="54" spans="1:16" ht="21" customHeight="1" x14ac:dyDescent="0.3">
      <c r="A54" s="93" t="s">
        <v>9</v>
      </c>
      <c r="B54" s="94"/>
      <c r="C54" s="94"/>
      <c r="D54" s="94"/>
      <c r="E54" s="94"/>
      <c r="F54" s="80">
        <f>SUM(G12:G53)</f>
        <v>0.41180555555555548</v>
      </c>
      <c r="G54" s="120"/>
      <c r="H54" s="70"/>
      <c r="I54" s="71"/>
      <c r="J54" s="71"/>
      <c r="K54" s="71"/>
      <c r="L54" s="71"/>
      <c r="M54" s="72"/>
    </row>
    <row r="55" spans="1:16" ht="21" customHeight="1" x14ac:dyDescent="0.3">
      <c r="A55" s="73"/>
      <c r="B55" s="71"/>
      <c r="C55" s="71"/>
      <c r="D55" s="71"/>
      <c r="E55" s="71"/>
      <c r="F55" s="71"/>
      <c r="G55" s="71"/>
      <c r="H55" s="71"/>
      <c r="I55" s="71"/>
      <c r="J55" s="71"/>
      <c r="K55" s="71"/>
      <c r="L55" s="71"/>
      <c r="M55" s="71"/>
    </row>
    <row r="56" spans="1:16" ht="26.25" customHeight="1" x14ac:dyDescent="0.4">
      <c r="A56" s="26" t="s">
        <v>49</v>
      </c>
      <c r="B56" s="27"/>
      <c r="C56" s="28"/>
      <c r="D56" s="77" t="s">
        <v>41</v>
      </c>
      <c r="E56" s="78"/>
      <c r="F56" s="78"/>
      <c r="G56" s="78"/>
      <c r="H56" s="78"/>
      <c r="I56" s="78"/>
      <c r="J56" s="78"/>
      <c r="K56" s="78"/>
      <c r="L56" s="78"/>
      <c r="M56" s="79"/>
    </row>
    <row r="57" spans="1:16" ht="21" customHeight="1" x14ac:dyDescent="0.3">
      <c r="A57" s="74" t="s">
        <v>50</v>
      </c>
      <c r="B57" s="75"/>
      <c r="C57" s="29" t="s">
        <v>51</v>
      </c>
      <c r="D57" s="116"/>
      <c r="E57" s="117"/>
      <c r="F57" s="117"/>
      <c r="G57" s="117"/>
      <c r="H57" s="117"/>
      <c r="I57" s="117"/>
      <c r="J57" s="117"/>
      <c r="K57" s="117"/>
      <c r="L57" s="117"/>
      <c r="M57" s="118"/>
    </row>
    <row r="58" spans="1:16" ht="21" customHeight="1" x14ac:dyDescent="0.3">
      <c r="A58" s="116" t="s">
        <v>99</v>
      </c>
      <c r="B58" s="119"/>
      <c r="C58" s="35">
        <v>0.25</v>
      </c>
      <c r="D58" s="116" t="s">
        <v>103</v>
      </c>
      <c r="E58" s="117"/>
      <c r="F58" s="117"/>
      <c r="G58" s="117"/>
      <c r="H58" s="117"/>
      <c r="I58" s="117"/>
      <c r="J58" s="117"/>
      <c r="K58" s="117"/>
      <c r="L58" s="117"/>
      <c r="M58" s="118"/>
    </row>
    <row r="59" spans="1:16" ht="21" customHeight="1" x14ac:dyDescent="0.3">
      <c r="A59" s="116" t="s">
        <v>100</v>
      </c>
      <c r="B59" s="119"/>
      <c r="C59" s="35">
        <v>0.39097222222222222</v>
      </c>
      <c r="D59" s="116"/>
      <c r="E59" s="117"/>
      <c r="F59" s="117"/>
      <c r="G59" s="117"/>
      <c r="H59" s="117"/>
      <c r="I59" s="117"/>
      <c r="J59" s="117"/>
      <c r="K59" s="117"/>
      <c r="L59" s="117"/>
      <c r="M59" s="118"/>
    </row>
    <row r="60" spans="1:16" ht="21" customHeight="1" x14ac:dyDescent="0.3">
      <c r="A60" s="116" t="s">
        <v>101</v>
      </c>
      <c r="B60" s="119"/>
      <c r="C60" s="35">
        <v>0.70694444444444438</v>
      </c>
      <c r="D60" s="116" t="s">
        <v>104</v>
      </c>
      <c r="E60" s="117"/>
      <c r="F60" s="117"/>
      <c r="G60" s="117"/>
      <c r="H60" s="117"/>
      <c r="I60" s="117"/>
      <c r="J60" s="117"/>
      <c r="K60" s="117"/>
      <c r="L60" s="117"/>
      <c r="M60" s="118"/>
    </row>
    <row r="61" spans="1:16" ht="21" customHeight="1" x14ac:dyDescent="0.3">
      <c r="A61" s="116" t="s">
        <v>102</v>
      </c>
      <c r="B61" s="119"/>
      <c r="C61" s="35">
        <v>0.89236111111111116</v>
      </c>
      <c r="D61" s="116"/>
      <c r="E61" s="117"/>
      <c r="F61" s="117"/>
      <c r="G61" s="117"/>
      <c r="H61" s="117"/>
      <c r="I61" s="117"/>
      <c r="J61" s="117"/>
      <c r="K61" s="117"/>
      <c r="L61" s="117"/>
      <c r="M61" s="118"/>
    </row>
    <row r="62" spans="1:16" ht="21" customHeight="1" x14ac:dyDescent="0.3">
      <c r="A62" s="116"/>
      <c r="B62" s="119"/>
      <c r="C62" s="33"/>
      <c r="D62" s="116"/>
      <c r="E62" s="117"/>
      <c r="F62" s="117"/>
      <c r="G62" s="117"/>
      <c r="H62" s="117"/>
      <c r="I62" s="117"/>
      <c r="J62" s="117"/>
      <c r="K62" s="117"/>
      <c r="L62" s="117"/>
      <c r="M62" s="118"/>
    </row>
  </sheetData>
  <sheetProtection sheet="1" objects="1" scenarios="1" selectLockedCells="1" selectUnlockedCells="1"/>
  <mergeCells count="284">
    <mergeCell ref="H52:H53"/>
    <mergeCell ref="I36:I37"/>
    <mergeCell ref="J36:J37"/>
    <mergeCell ref="J38:J39"/>
    <mergeCell ref="L26:L27"/>
    <mergeCell ref="L28:L29"/>
    <mergeCell ref="L30:L31"/>
    <mergeCell ref="L38:L39"/>
    <mergeCell ref="J52:J53"/>
    <mergeCell ref="G27:G28"/>
    <mergeCell ref="L52:L53"/>
    <mergeCell ref="K52:K53"/>
    <mergeCell ref="K38:K39"/>
    <mergeCell ref="K40:K41"/>
    <mergeCell ref="L42:L43"/>
    <mergeCell ref="L34:L35"/>
    <mergeCell ref="K32:K33"/>
    <mergeCell ref="K34:K35"/>
    <mergeCell ref="K36:K37"/>
    <mergeCell ref="L36:L37"/>
    <mergeCell ref="L32:L33"/>
    <mergeCell ref="L40:L41"/>
    <mergeCell ref="K50:K51"/>
    <mergeCell ref="J42:J43"/>
    <mergeCell ref="K42:K43"/>
    <mergeCell ref="L44:L45"/>
    <mergeCell ref="I28:I29"/>
    <mergeCell ref="I30:I31"/>
    <mergeCell ref="I32:I33"/>
    <mergeCell ref="I34:I35"/>
    <mergeCell ref="H38:H39"/>
    <mergeCell ref="G33:G34"/>
    <mergeCell ref="G35:G36"/>
    <mergeCell ref="L20:L21"/>
    <mergeCell ref="L22:L23"/>
    <mergeCell ref="L24:L25"/>
    <mergeCell ref="J28:J29"/>
    <mergeCell ref="J30:J31"/>
    <mergeCell ref="J32:J33"/>
    <mergeCell ref="J34:J35"/>
    <mergeCell ref="I38:I39"/>
    <mergeCell ref="I52:I53"/>
    <mergeCell ref="L46:L47"/>
    <mergeCell ref="L48:L49"/>
    <mergeCell ref="L50:L51"/>
    <mergeCell ref="K48:K49"/>
    <mergeCell ref="K18:K19"/>
    <mergeCell ref="K20:K21"/>
    <mergeCell ref="K22:K23"/>
    <mergeCell ref="K24:K25"/>
    <mergeCell ref="K26:K27"/>
    <mergeCell ref="K28:K29"/>
    <mergeCell ref="K30:K31"/>
    <mergeCell ref="K46:K47"/>
    <mergeCell ref="H20:H21"/>
    <mergeCell ref="H22:H23"/>
    <mergeCell ref="H24:H25"/>
    <mergeCell ref="H26:H27"/>
    <mergeCell ref="H28:H29"/>
    <mergeCell ref="H30:H31"/>
    <mergeCell ref="H32:H33"/>
    <mergeCell ref="H34:H35"/>
    <mergeCell ref="H36:H37"/>
    <mergeCell ref="K44:K45"/>
    <mergeCell ref="H44:H45"/>
    <mergeCell ref="I44:I45"/>
    <mergeCell ref="H40:H41"/>
    <mergeCell ref="J44:J45"/>
    <mergeCell ref="F27:F28"/>
    <mergeCell ref="F29:F30"/>
    <mergeCell ref="F31:F32"/>
    <mergeCell ref="F33:F34"/>
    <mergeCell ref="F35:F36"/>
    <mergeCell ref="F37:F38"/>
    <mergeCell ref="F39:F40"/>
    <mergeCell ref="C50:C51"/>
    <mergeCell ref="E35:E36"/>
    <mergeCell ref="E37:E38"/>
    <mergeCell ref="C34:C35"/>
    <mergeCell ref="C36:C37"/>
    <mergeCell ref="D37:D38"/>
    <mergeCell ref="E33:E34"/>
    <mergeCell ref="D33:D34"/>
    <mergeCell ref="D35:D36"/>
    <mergeCell ref="C30:C31"/>
    <mergeCell ref="C32:C33"/>
    <mergeCell ref="D29:D30"/>
    <mergeCell ref="D31:D32"/>
    <mergeCell ref="C26:C27"/>
    <mergeCell ref="E43:E44"/>
    <mergeCell ref="D27:D28"/>
    <mergeCell ref="A26:B27"/>
    <mergeCell ref="A28:B29"/>
    <mergeCell ref="C52:C53"/>
    <mergeCell ref="C44:C45"/>
    <mergeCell ref="C42:C43"/>
    <mergeCell ref="C46:C47"/>
    <mergeCell ref="A38:B39"/>
    <mergeCell ref="A40:B41"/>
    <mergeCell ref="C48:C49"/>
    <mergeCell ref="A50:B51"/>
    <mergeCell ref="A52:B53"/>
    <mergeCell ref="A20:B21"/>
    <mergeCell ref="L14:L15"/>
    <mergeCell ref="H12:H13"/>
    <mergeCell ref="I12:I13"/>
    <mergeCell ref="K12:K13"/>
    <mergeCell ref="J12:J13"/>
    <mergeCell ref="L16:L17"/>
    <mergeCell ref="D19:D20"/>
    <mergeCell ref="D21:D22"/>
    <mergeCell ref="G19:G20"/>
    <mergeCell ref="G21:G22"/>
    <mergeCell ref="F19:F20"/>
    <mergeCell ref="F21:F22"/>
    <mergeCell ref="J18:J19"/>
    <mergeCell ref="J20:J21"/>
    <mergeCell ref="J22:J23"/>
    <mergeCell ref="I18:I19"/>
    <mergeCell ref="I20:I21"/>
    <mergeCell ref="I22:I23"/>
    <mergeCell ref="C16:C17"/>
    <mergeCell ref="C20:C21"/>
    <mergeCell ref="C18:C19"/>
    <mergeCell ref="E23:E24"/>
    <mergeCell ref="E19:E20"/>
    <mergeCell ref="G37:G38"/>
    <mergeCell ref="E41:E42"/>
    <mergeCell ref="F41:F42"/>
    <mergeCell ref="G41:G42"/>
    <mergeCell ref="C40:C41"/>
    <mergeCell ref="A22:B23"/>
    <mergeCell ref="A24:B25"/>
    <mergeCell ref="C24:C25"/>
    <mergeCell ref="D25:D26"/>
    <mergeCell ref="E25:E26"/>
    <mergeCell ref="F23:F24"/>
    <mergeCell ref="G23:G24"/>
    <mergeCell ref="G25:G26"/>
    <mergeCell ref="A34:B35"/>
    <mergeCell ref="A36:B37"/>
    <mergeCell ref="C38:C39"/>
    <mergeCell ref="A30:B31"/>
    <mergeCell ref="A32:B33"/>
    <mergeCell ref="E27:E28"/>
    <mergeCell ref="E29:E30"/>
    <mergeCell ref="E31:E32"/>
    <mergeCell ref="C28:C29"/>
    <mergeCell ref="E21:E22"/>
    <mergeCell ref="C22:C23"/>
    <mergeCell ref="D23:D24"/>
    <mergeCell ref="J24:J25"/>
    <mergeCell ref="F25:F26"/>
    <mergeCell ref="I24:I25"/>
    <mergeCell ref="I26:I27"/>
    <mergeCell ref="D49:D50"/>
    <mergeCell ref="F49:F50"/>
    <mergeCell ref="G49:G50"/>
    <mergeCell ref="J14:J15"/>
    <mergeCell ref="H48:H49"/>
    <mergeCell ref="I48:I49"/>
    <mergeCell ref="J48:J49"/>
    <mergeCell ref="E49:E50"/>
    <mergeCell ref="H50:H51"/>
    <mergeCell ref="I50:I51"/>
    <mergeCell ref="J50:J51"/>
    <mergeCell ref="G47:G48"/>
    <mergeCell ref="E45:E46"/>
    <mergeCell ref="D45:D46"/>
    <mergeCell ref="F45:F46"/>
    <mergeCell ref="G45:G46"/>
    <mergeCell ref="E47:E48"/>
    <mergeCell ref="D47:D48"/>
    <mergeCell ref="F47:F48"/>
    <mergeCell ref="G43:G44"/>
    <mergeCell ref="I40:I41"/>
    <mergeCell ref="J40:J41"/>
    <mergeCell ref="K14:K15"/>
    <mergeCell ref="D43:D44"/>
    <mergeCell ref="J46:J47"/>
    <mergeCell ref="I46:I47"/>
    <mergeCell ref="H46:H47"/>
    <mergeCell ref="J16:J17"/>
    <mergeCell ref="D17:D18"/>
    <mergeCell ref="K16:K17"/>
    <mergeCell ref="F13:F14"/>
    <mergeCell ref="F15:F16"/>
    <mergeCell ref="F17:F18"/>
    <mergeCell ref="G13:G14"/>
    <mergeCell ref="G15:G16"/>
    <mergeCell ref="G39:G40"/>
    <mergeCell ref="D41:D42"/>
    <mergeCell ref="E39:E40"/>
    <mergeCell ref="D39:D40"/>
    <mergeCell ref="F43:F44"/>
    <mergeCell ref="H42:H43"/>
    <mergeCell ref="I42:I43"/>
    <mergeCell ref="J26:J27"/>
    <mergeCell ref="G29:G30"/>
    <mergeCell ref="G31:G32"/>
    <mergeCell ref="L18:L19"/>
    <mergeCell ref="A11:B11"/>
    <mergeCell ref="A12:B13"/>
    <mergeCell ref="A10:C10"/>
    <mergeCell ref="H8:H10"/>
    <mergeCell ref="I8:I10"/>
    <mergeCell ref="J8:J10"/>
    <mergeCell ref="D13:D14"/>
    <mergeCell ref="A14:B15"/>
    <mergeCell ref="D15:D16"/>
    <mergeCell ref="C14:C15"/>
    <mergeCell ref="A16:B17"/>
    <mergeCell ref="A18:B19"/>
    <mergeCell ref="G17:G18"/>
    <mergeCell ref="H18:H19"/>
    <mergeCell ref="H16:H17"/>
    <mergeCell ref="I16:I17"/>
    <mergeCell ref="E13:E14"/>
    <mergeCell ref="C12:C13"/>
    <mergeCell ref="H14:H15"/>
    <mergeCell ref="I14:I15"/>
    <mergeCell ref="E15:E16"/>
    <mergeCell ref="M34:M35"/>
    <mergeCell ref="M20:M21"/>
    <mergeCell ref="M22:M23"/>
    <mergeCell ref="M24:M25"/>
    <mergeCell ref="M26:M27"/>
    <mergeCell ref="M12:M13"/>
    <mergeCell ref="M14:M15"/>
    <mergeCell ref="M16:M17"/>
    <mergeCell ref="M18:M19"/>
    <mergeCell ref="D62:M62"/>
    <mergeCell ref="H54:M54"/>
    <mergeCell ref="A55:M55"/>
    <mergeCell ref="A57:B57"/>
    <mergeCell ref="A58:B58"/>
    <mergeCell ref="A59:B59"/>
    <mergeCell ref="A60:B60"/>
    <mergeCell ref="A61:B61"/>
    <mergeCell ref="A62:B62"/>
    <mergeCell ref="D58:M58"/>
    <mergeCell ref="D59:M59"/>
    <mergeCell ref="D60:M60"/>
    <mergeCell ref="D61:M61"/>
    <mergeCell ref="D56:M56"/>
    <mergeCell ref="D57:M57"/>
    <mergeCell ref="F54:G54"/>
    <mergeCell ref="A54:E54"/>
    <mergeCell ref="A2:H4"/>
    <mergeCell ref="B6:L6"/>
    <mergeCell ref="B7:C7"/>
    <mergeCell ref="B8:C8"/>
    <mergeCell ref="D8:D10"/>
    <mergeCell ref="E8:E10"/>
    <mergeCell ref="F8:F10"/>
    <mergeCell ref="G8:G10"/>
    <mergeCell ref="D7:G7"/>
    <mergeCell ref="H7:K7"/>
    <mergeCell ref="K8:K10"/>
    <mergeCell ref="L8:L10"/>
    <mergeCell ref="M8:M11"/>
    <mergeCell ref="A9:C9"/>
    <mergeCell ref="A42:B43"/>
    <mergeCell ref="A44:B45"/>
    <mergeCell ref="A46:B47"/>
    <mergeCell ref="A48:B49"/>
    <mergeCell ref="M44:M45"/>
    <mergeCell ref="M52:M53"/>
    <mergeCell ref="G51:G52"/>
    <mergeCell ref="E51:E52"/>
    <mergeCell ref="D51:D52"/>
    <mergeCell ref="F51:F52"/>
    <mergeCell ref="M46:M47"/>
    <mergeCell ref="M48:M49"/>
    <mergeCell ref="M50:M51"/>
    <mergeCell ref="M36:M37"/>
    <mergeCell ref="M38:M39"/>
    <mergeCell ref="M40:M41"/>
    <mergeCell ref="M42:M43"/>
    <mergeCell ref="M28:M29"/>
    <mergeCell ref="M30:M31"/>
    <mergeCell ref="E17:E18"/>
    <mergeCell ref="L12:L13"/>
    <mergeCell ref="M32:M33"/>
  </mergeCells>
  <phoneticPr fontId="0" type="noConversion"/>
  <pageMargins left="0.39370078740157483" right="0.39370078740157483" top="0.39370078740157483" bottom="0.39370078740157483" header="0.51181102362204722" footer="0.51181102362204722"/>
  <pageSetup paperSize="9" scale="85" orientation="portrait" r:id="rId1"/>
  <headerFooter alignWithMargins="0"/>
  <colBreaks count="1" manualBreakCount="1">
    <brk id="13" max="1048575" man="1"/>
  </colBreaks>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E1:G21"/>
  <sheetViews>
    <sheetView showGridLines="0" zoomScale="85" zoomScaleNormal="85" zoomScalePageLayoutView="55" workbookViewId="0">
      <selection activeCell="F32" sqref="F32"/>
    </sheetView>
  </sheetViews>
  <sheetFormatPr baseColWidth="10" defaultColWidth="11.453125" defaultRowHeight="15.5" x14ac:dyDescent="0.35"/>
  <cols>
    <col min="1" max="1" width="4.26953125" style="30" customWidth="1"/>
    <col min="2" max="2" width="3.81640625" style="30" customWidth="1"/>
    <col min="3" max="3" width="99.81640625" style="30" customWidth="1"/>
    <col min="4" max="4" width="6.453125" style="30" customWidth="1"/>
    <col min="5" max="5" width="24.453125" style="30" customWidth="1"/>
    <col min="6" max="7" width="15.7265625" style="30" customWidth="1"/>
    <col min="8" max="16384" width="11.453125" style="30"/>
  </cols>
  <sheetData>
    <row r="1" spans="5:7" ht="30" customHeight="1" x14ac:dyDescent="0.35">
      <c r="E1" s="128" t="s">
        <v>54</v>
      </c>
      <c r="F1" s="128"/>
      <c r="G1" s="128"/>
    </row>
    <row r="2" spans="5:7" ht="22.5" customHeight="1" x14ac:dyDescent="0.35">
      <c r="E2" s="31"/>
      <c r="F2" s="31" t="s">
        <v>55</v>
      </c>
      <c r="G2" s="31" t="s">
        <v>56</v>
      </c>
    </row>
    <row r="3" spans="5:7" ht="53.25" customHeight="1" x14ac:dyDescent="0.35">
      <c r="E3" s="31" t="s">
        <v>89</v>
      </c>
      <c r="F3" s="31" t="s">
        <v>81</v>
      </c>
      <c r="G3" s="31" t="s">
        <v>82</v>
      </c>
    </row>
    <row r="4" spans="5:7" ht="54" customHeight="1" x14ac:dyDescent="0.35">
      <c r="E4" s="31" t="s">
        <v>90</v>
      </c>
      <c r="F4" s="31" t="s">
        <v>82</v>
      </c>
      <c r="G4" s="31" t="s">
        <v>83</v>
      </c>
    </row>
    <row r="5" spans="5:7" ht="30" customHeight="1" x14ac:dyDescent="0.35">
      <c r="E5" s="129" t="s">
        <v>57</v>
      </c>
      <c r="F5" s="129"/>
      <c r="G5" s="129"/>
    </row>
    <row r="6" spans="5:7" ht="82.5" customHeight="1" x14ac:dyDescent="0.35">
      <c r="E6" s="130" t="s">
        <v>58</v>
      </c>
      <c r="F6" s="130"/>
      <c r="G6" s="130"/>
    </row>
    <row r="7" spans="5:7" ht="54" customHeight="1" x14ac:dyDescent="0.35">
      <c r="E7" s="31" t="s">
        <v>59</v>
      </c>
      <c r="F7" s="31" t="s">
        <v>84</v>
      </c>
      <c r="G7" s="31" t="s">
        <v>86</v>
      </c>
    </row>
    <row r="8" spans="5:7" ht="54" customHeight="1" x14ac:dyDescent="0.35">
      <c r="E8" s="31" t="s">
        <v>60</v>
      </c>
      <c r="F8" s="31" t="s">
        <v>85</v>
      </c>
      <c r="G8" s="31" t="s">
        <v>87</v>
      </c>
    </row>
    <row r="9" spans="5:7" x14ac:dyDescent="0.35">
      <c r="E9" s="32"/>
      <c r="F9" s="32"/>
      <c r="G9" s="32"/>
    </row>
    <row r="10" spans="5:7" ht="30" customHeight="1" x14ac:dyDescent="0.35">
      <c r="E10" s="128" t="s">
        <v>61</v>
      </c>
      <c r="F10" s="128"/>
      <c r="G10" s="128"/>
    </row>
    <row r="11" spans="5:7" ht="81" customHeight="1" x14ac:dyDescent="0.35">
      <c r="E11" s="127" t="s">
        <v>88</v>
      </c>
      <c r="F11" s="127"/>
      <c r="G11" s="127"/>
    </row>
    <row r="12" spans="5:7" x14ac:dyDescent="0.35">
      <c r="E12" s="32"/>
      <c r="F12" s="32"/>
      <c r="G12" s="32"/>
    </row>
    <row r="13" spans="5:7" ht="30" customHeight="1" x14ac:dyDescent="0.35">
      <c r="E13" s="128" t="s">
        <v>62</v>
      </c>
      <c r="F13" s="128"/>
      <c r="G13" s="128"/>
    </row>
    <row r="14" spans="5:7" ht="72" customHeight="1" x14ac:dyDescent="0.35">
      <c r="E14" s="127" t="s">
        <v>113</v>
      </c>
      <c r="F14" s="127"/>
      <c r="G14" s="127"/>
    </row>
    <row r="15" spans="5:7" ht="20.149999999999999" customHeight="1" x14ac:dyDescent="0.35">
      <c r="E15" s="31"/>
      <c r="F15" s="31" t="s">
        <v>63</v>
      </c>
      <c r="G15" s="31" t="s">
        <v>64</v>
      </c>
    </row>
    <row r="16" spans="5:7" ht="20.149999999999999" customHeight="1" x14ac:dyDescent="0.35">
      <c r="E16" s="31" t="s">
        <v>65</v>
      </c>
      <c r="F16" s="31" t="s">
        <v>71</v>
      </c>
      <c r="G16" s="31" t="s">
        <v>76</v>
      </c>
    </row>
    <row r="17" spans="5:7" ht="35.15" customHeight="1" x14ac:dyDescent="0.35">
      <c r="E17" s="31" t="s">
        <v>66</v>
      </c>
      <c r="F17" s="31" t="s">
        <v>72</v>
      </c>
      <c r="G17" s="31" t="s">
        <v>77</v>
      </c>
    </row>
    <row r="18" spans="5:7" ht="20.149999999999999" customHeight="1" x14ac:dyDescent="0.35">
      <c r="E18" s="31" t="s">
        <v>67</v>
      </c>
      <c r="F18" s="31" t="s">
        <v>73</v>
      </c>
      <c r="G18" s="31" t="s">
        <v>78</v>
      </c>
    </row>
    <row r="19" spans="5:7" ht="20.149999999999999" customHeight="1" x14ac:dyDescent="0.35">
      <c r="E19" s="31" t="s">
        <v>68</v>
      </c>
      <c r="F19" s="31" t="s">
        <v>74</v>
      </c>
      <c r="G19" s="31" t="s">
        <v>79</v>
      </c>
    </row>
    <row r="20" spans="5:7" ht="35.15" customHeight="1" x14ac:dyDescent="0.35">
      <c r="E20" s="31" t="s">
        <v>69</v>
      </c>
      <c r="F20" s="31" t="s">
        <v>75</v>
      </c>
      <c r="G20" s="31" t="s">
        <v>80</v>
      </c>
    </row>
    <row r="21" spans="5:7" ht="35.15" customHeight="1" x14ac:dyDescent="0.35">
      <c r="E21" s="31" t="s">
        <v>70</v>
      </c>
      <c r="F21" s="31" t="s">
        <v>91</v>
      </c>
      <c r="G21" s="31" t="s">
        <v>92</v>
      </c>
    </row>
  </sheetData>
  <sheetProtection sheet="1" objects="1" scenarios="1" selectLockedCells="1" selectUnlockedCells="1"/>
  <mergeCells count="7">
    <mergeCell ref="E14:G14"/>
    <mergeCell ref="E1:G1"/>
    <mergeCell ref="E10:G10"/>
    <mergeCell ref="E13:G13"/>
    <mergeCell ref="E5:G5"/>
    <mergeCell ref="E6:G6"/>
    <mergeCell ref="E11:G11"/>
  </mergeCells>
  <phoneticPr fontId="0" type="noConversion"/>
  <pageMargins left="0.78740157499999996" right="0.78740157499999996" top="0.984251969" bottom="0.984251969" header="0.4921259845" footer="0.4921259845"/>
  <pageSetup paperSize="9" scale="51" orientation="portrait" horizontalDpi="300" verticalDpi="300" r:id="rId1"/>
  <headerFooter alignWithMargins="0"/>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
  <sheetViews>
    <sheetView zoomScale="130" zoomScaleNormal="130" zoomScalePageLayoutView="130" workbookViewId="0">
      <selection activeCell="F24" sqref="F24"/>
    </sheetView>
  </sheetViews>
  <sheetFormatPr baseColWidth="10" defaultColWidth="9.1796875" defaultRowHeight="12.5" x14ac:dyDescent="0.25"/>
  <cols>
    <col min="1" max="16384" width="9.1796875" style="2"/>
  </cols>
  <sheetData>
    <row r="1" spans="1:2" x14ac:dyDescent="0.25">
      <c r="A1" s="2" t="s">
        <v>108</v>
      </c>
    </row>
    <row r="3" spans="1:2" x14ac:dyDescent="0.25">
      <c r="B3" s="2" t="s">
        <v>111</v>
      </c>
    </row>
    <row r="4" spans="1:2" x14ac:dyDescent="0.25">
      <c r="B4" s="2" t="s">
        <v>112</v>
      </c>
    </row>
    <row r="5" spans="1:2" x14ac:dyDescent="0.25">
      <c r="A5" s="36" t="s">
        <v>93</v>
      </c>
      <c r="B5" s="2" t="s">
        <v>114</v>
      </c>
    </row>
    <row r="6" spans="1:2" x14ac:dyDescent="0.25">
      <c r="A6" s="36" t="s">
        <v>110</v>
      </c>
      <c r="B6" s="2" t="s">
        <v>115</v>
      </c>
    </row>
    <row r="8" spans="1:2" ht="13" x14ac:dyDescent="0.3">
      <c r="A8" s="11" t="s">
        <v>52</v>
      </c>
    </row>
    <row r="9" spans="1:2" x14ac:dyDescent="0.25">
      <c r="A9" s="37" t="s">
        <v>53</v>
      </c>
    </row>
    <row r="10" spans="1:2" x14ac:dyDescent="0.25">
      <c r="A10" s="38" t="s">
        <v>116</v>
      </c>
    </row>
  </sheetData>
  <sheetProtection sheet="1" objects="1" scenarios="1" selectLockedCells="1" selectUnlockedCells="1"/>
  <phoneticPr fontId="0" type="noConversion"/>
  <printOptions gridLines="1" gridLinesSet="0"/>
  <pageMargins left="0.78740157499999996" right="0.78740157499999996" top="0.984251969" bottom="0.984251969" header="0.5" footer="0.5"/>
  <pageSetup paperSize="9" orientation="portrait" verticalDpi="0" r:id="rId1"/>
  <headerFooter alignWithMargins="0">
    <oddHeader>&amp;A</oddHeader>
    <oddFooter>Page &amp;P</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prache xmlns="3c8518ea-9c55-4d78-8aad-a65cc48a54f0">Deutsch</Sprache>
    <SharedWithUsers xmlns="545f690f-a4ce-4cd7-8e4e-e4175257a20e">
      <UserInfo>
        <DisplayName/>
        <AccountId xsi:nil="true"/>
        <AccountType/>
      </UserInfo>
    </SharedWithUsers>
    <TaxCatchAll xmlns="545f690f-a4ce-4cd7-8e4e-e4175257a20e" xsi:nil="true"/>
    <lcf76f155ced4ddcb4097134ff3c332f xmlns="3c8518ea-9c55-4d78-8aad-a65cc48a54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0B03B7DE04E2744B5E78F8D951BC6D5" ma:contentTypeVersion="21" ma:contentTypeDescription="Ein neues Dokument erstellen." ma:contentTypeScope="" ma:versionID="b3bf067ce0cf1c4cc8d8ebbab4870135">
  <xsd:schema xmlns:xsd="http://www.w3.org/2001/XMLSchema" xmlns:xs="http://www.w3.org/2001/XMLSchema" xmlns:p="http://schemas.microsoft.com/office/2006/metadata/properties" xmlns:ns2="3c8518ea-9c55-4d78-8aad-a65cc48a54f0" xmlns:ns3="545f690f-a4ce-4cd7-8e4e-e4175257a20e" targetNamespace="http://schemas.microsoft.com/office/2006/metadata/properties" ma:root="true" ma:fieldsID="382fa590463822249a627fd5ff53093f" ns2:_="" ns3:_="">
    <xsd:import namespace="3c8518ea-9c55-4d78-8aad-a65cc48a54f0"/>
    <xsd:import namespace="545f690f-a4ce-4cd7-8e4e-e4175257a2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Sprache" minOccurs="0"/>
                <xsd:element ref="ns2:MediaServiceDateTaken"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8518ea-9c55-4d78-8aad-a65cc48a54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prache" ma:index="12" nillable="true" ma:displayName="Sprache" ma:default="Deutsch" ma:format="Dropdown" ma:indexed="true" ma:internalName="Sprache">
      <xsd:simpleType>
        <xsd:restriction base="dms:Choice">
          <xsd:enumeration value="Deutsch"/>
          <xsd:enumeration value="Français"/>
          <xsd:enumeration value="Italiano"/>
          <xsd:enumeration value="English"/>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50e4a413-43b8-4c66-a143-4cc28a99c11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5f690f-a4ce-4cd7-8e4e-e4175257a20e"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d1ac8ba2-66eb-4387-a263-fedadc8c350d}" ma:internalName="TaxCatchAll" ma:showField="CatchAllData" ma:web="545f690f-a4ce-4cd7-8e4e-e4175257a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9D77A2-32E9-4B94-AC62-649661C516A5}">
  <ds:schemaRefs>
    <ds:schemaRef ds:uri="http://schemas.openxmlformats.org/package/2006/metadata/core-properties"/>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http://purl.org/dc/elements/1.1/"/>
    <ds:schemaRef ds:uri="http://purl.org/dc/dcmitype/"/>
    <ds:schemaRef ds:uri="545f690f-a4ce-4cd7-8e4e-e4175257a20e"/>
    <ds:schemaRef ds:uri="3c8518ea-9c55-4d78-8aad-a65cc48a54f0"/>
    <ds:schemaRef ds:uri="http://purl.org/dc/terms/"/>
  </ds:schemaRefs>
</ds:datastoreItem>
</file>

<file path=customXml/itemProps2.xml><?xml version="1.0" encoding="utf-8"?>
<ds:datastoreItem xmlns:ds="http://schemas.openxmlformats.org/officeDocument/2006/customXml" ds:itemID="{F909BBC5-B773-4417-BE0F-3DFA979B0EF6}">
  <ds:schemaRefs>
    <ds:schemaRef ds:uri="http://schemas.microsoft.com/sharepoint/v3/contenttype/forms"/>
  </ds:schemaRefs>
</ds:datastoreItem>
</file>

<file path=customXml/itemProps3.xml><?xml version="1.0" encoding="utf-8"?>
<ds:datastoreItem xmlns:ds="http://schemas.openxmlformats.org/officeDocument/2006/customXml" ds:itemID="{6DD1FD77-2BFC-452A-91F3-E9BAF082D9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8518ea-9c55-4d78-8aad-a65cc48a54f0"/>
    <ds:schemaRef ds:uri="545f690f-a4ce-4cd7-8e4e-e4175257a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Marschzeitberechnung</vt:lpstr>
      <vt:lpstr>Höhenprofil</vt:lpstr>
      <vt:lpstr>Marschzeitberechnung (Beispiel)</vt:lpstr>
      <vt:lpstr>Anleitung</vt:lpstr>
      <vt:lpstr>Impressum</vt:lpstr>
      <vt:lpstr>Marschzeitberechnung!Druckbereich</vt:lpstr>
      <vt:lpstr>'Marschzeitberechnung (Beispiel)'!Druckbereich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Marschzeittabelle</dc:title>
  <dc:subject>Marschzeitberechnung</dc:subject>
  <dc:creator>Tobias Juon</dc:creator>
  <cp:lastModifiedBy>Ursina Zwicky / Perelín</cp:lastModifiedBy>
  <cp:lastPrinted>2017-12-12T10:16:18Z</cp:lastPrinted>
  <dcterms:created xsi:type="dcterms:W3CDTF">2001-11-20T22:07:26Z</dcterms:created>
  <dcterms:modified xsi:type="dcterms:W3CDTF">2024-04-03T09:47:02Z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0x01010030B03B7DE04E2744B5E78F8D951BC6D5</vt:lpwstr>
  </property>
  <property fmtid="{D5CDD505-2E9C-101B-9397-08002B2CF9AE}" pid="3" name="Order">
    <vt:r8>38420500</vt:r8>
  </property>
  <property fmtid="{D5CDD505-2E9C-101B-9397-08002B2CF9AE}" pid="4" name="Dokumentenart">
    <vt:lpwstr/>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ComplianceAssetId">
    <vt:lpwstr/>
  </property>
  <property fmtid="{D5CDD505-2E9C-101B-9397-08002B2CF9AE}" pid="9" name="MediaServiceImageTags">
    <vt:lpwstr/>
  </property>
</Properties>
</file>