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autoCompressPictures="0"/>
  <mc:AlternateContent xmlns:mc="http://schemas.openxmlformats.org/markup-compatibility/2006">
    <mc:Choice Requires="x15">
      <x15ac:absPath xmlns:x15ac="http://schemas.microsoft.com/office/spreadsheetml/2010/11/ac" url="G:\1_Geschäftsstelle\01_Offizielle Dokumente\3_Aktuell\3_AuB\1. Ausb\Hilfsmittel\3085_cudesch\2018\i_finale Version\web\"/>
    </mc:Choice>
  </mc:AlternateContent>
  <xr:revisionPtr revIDLastSave="0" documentId="13_ncr:1_{9E8D4F1D-2A2E-44B2-AD6E-0618B401EBB9}" xr6:coauthVersionLast="38" xr6:coauthVersionMax="38" xr10:uidLastSave="{00000000-0000-0000-0000-000000000000}"/>
  <bookViews>
    <workbookView xWindow="0" yWindow="0" windowWidth="25425" windowHeight="16545" tabRatio="651" xr2:uid="{00000000-000D-0000-FFFF-FFFF00000000}"/>
  </bookViews>
  <sheets>
    <sheet name="Tabella di marcia" sheetId="13" r:id="rId1"/>
    <sheet name="Profilo di marcia" sheetId="8" r:id="rId2"/>
    <sheet name="Tabella di marcia (esempio)" sheetId="7" r:id="rId3"/>
    <sheet name="Instruzione" sheetId="12" r:id="rId4"/>
    <sheet name="Impressum" sheetId="14" r:id="rId5"/>
  </sheets>
  <definedNames>
    <definedName name="_xlnm.Print_Area" localSheetId="0">'Tabella di marcia'!$A$1:$M$62</definedName>
    <definedName name="_xlnm.Print_Area" localSheetId="2">'Tabella di marcia (esempio)'!$A$1:$M$62</definedName>
    <definedName name="x_achse" localSheetId="0">OFFSET('Profilo di marcia'!$B$4:$B$24,0,0,COUNTA('Tabella di marcia'!$C$12:$C$53),1)</definedName>
    <definedName name="x_achse">OFFSET('Profilo di marcia'!$B$4:$B$24,0,0,COUNTA('Tabella di marcia'!$C$12:$C$53),1)</definedName>
    <definedName name="y_achse" localSheetId="0">OFFSET('Profilo di marcia'!$C$4:$C$24,0,0,COUNTA('Tabella di marcia'!$C$12:$C$53),1)</definedName>
    <definedName name="y_achse">OFFSET('Profilo di marcia'!$C$4:$C$24,0,0,COUNTA('Tabella di marcia'!$C$12:$C$53),1)</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C24" i="8" l="1"/>
  <c r="C23" i="8"/>
  <c r="C22" i="8"/>
  <c r="C21" i="8"/>
  <c r="C20" i="8"/>
  <c r="C19" i="8"/>
  <c r="C18" i="8"/>
  <c r="C17" i="8"/>
  <c r="C16" i="8"/>
  <c r="C15" i="8"/>
  <c r="C14" i="8"/>
  <c r="C13" i="8"/>
  <c r="C12" i="8"/>
  <c r="C11" i="8"/>
  <c r="C10" i="8"/>
  <c r="C9" i="8"/>
  <c r="C8" i="8"/>
  <c r="C7" i="8"/>
  <c r="C6" i="8"/>
  <c r="C5" i="8"/>
  <c r="C4" i="8"/>
  <c r="B4" i="8"/>
  <c r="H32" i="13"/>
  <c r="B14" i="8"/>
  <c r="H34" i="13"/>
  <c r="B15" i="8"/>
  <c r="H36" i="13"/>
  <c r="B16" i="8"/>
  <c r="H38" i="13"/>
  <c r="B17" i="8"/>
  <c r="H40" i="13"/>
  <c r="B18" i="8"/>
  <c r="H42" i="13"/>
  <c r="B19" i="8"/>
  <c r="H44" i="13"/>
  <c r="B20" i="8"/>
  <c r="H46" i="13"/>
  <c r="B21" i="8"/>
  <c r="H48" i="13"/>
  <c r="B22" i="8"/>
  <c r="H50" i="13"/>
  <c r="B23" i="8"/>
  <c r="H52" i="13"/>
  <c r="B24" i="8"/>
  <c r="H30" i="13"/>
  <c r="B13" i="8"/>
  <c r="H28" i="13"/>
  <c r="B12" i="8"/>
  <c r="H26" i="13"/>
  <c r="B11" i="8"/>
  <c r="H24" i="13"/>
  <c r="B10" i="8"/>
  <c r="H22" i="13"/>
  <c r="B9" i="8"/>
  <c r="H20" i="13"/>
  <c r="B8" i="8"/>
  <c r="H14" i="13"/>
  <c r="H16" i="13"/>
  <c r="D37" i="13"/>
  <c r="P38" i="13"/>
  <c r="F37" i="13"/>
  <c r="D15" i="13"/>
  <c r="P16" i="13"/>
  <c r="D17" i="13"/>
  <c r="P18" i="13"/>
  <c r="D19" i="13"/>
  <c r="P20" i="13"/>
  <c r="F19" i="13"/>
  <c r="I20" i="13"/>
  <c r="D21" i="13"/>
  <c r="P22" i="13"/>
  <c r="F21" i="13"/>
  <c r="D23" i="13"/>
  <c r="P24" i="13"/>
  <c r="F23" i="13"/>
  <c r="D25" i="13"/>
  <c r="P26" i="13"/>
  <c r="F25" i="13"/>
  <c r="I26" i="13"/>
  <c r="D27" i="13"/>
  <c r="P28" i="13"/>
  <c r="F27" i="13"/>
  <c r="G27" i="13"/>
  <c r="D29" i="13"/>
  <c r="P30" i="13"/>
  <c r="F29" i="13"/>
  <c r="G29" i="13"/>
  <c r="D31" i="13"/>
  <c r="P32" i="13"/>
  <c r="F31" i="13"/>
  <c r="G31" i="13"/>
  <c r="D33" i="13"/>
  <c r="P34" i="13"/>
  <c r="F33" i="13"/>
  <c r="G33" i="13"/>
  <c r="D35" i="13"/>
  <c r="P36" i="13"/>
  <c r="F35" i="13"/>
  <c r="I36" i="13"/>
  <c r="D39" i="13"/>
  <c r="P40" i="13"/>
  <c r="D41" i="13"/>
  <c r="P42" i="13"/>
  <c r="F41" i="13"/>
  <c r="I42" i="13"/>
  <c r="D43" i="13"/>
  <c r="P44" i="13"/>
  <c r="D45" i="13"/>
  <c r="P46" i="13"/>
  <c r="D47" i="13"/>
  <c r="P48" i="13"/>
  <c r="D49" i="13"/>
  <c r="P50" i="13"/>
  <c r="F49" i="13"/>
  <c r="G49" i="13"/>
  <c r="D51" i="13"/>
  <c r="P52" i="13"/>
  <c r="D13" i="13"/>
  <c r="P14" i="13"/>
  <c r="F13" i="13"/>
  <c r="I14" i="13"/>
  <c r="P15" i="13"/>
  <c r="P17" i="13"/>
  <c r="P19" i="13"/>
  <c r="P21" i="13"/>
  <c r="P23" i="13"/>
  <c r="P25" i="13"/>
  <c r="P27" i="13"/>
  <c r="P29" i="13"/>
  <c r="P31" i="13"/>
  <c r="P33" i="13"/>
  <c r="P35" i="13"/>
  <c r="P37" i="13"/>
  <c r="P39" i="13"/>
  <c r="P41" i="13"/>
  <c r="P43" i="13"/>
  <c r="P45" i="13"/>
  <c r="P47" i="13"/>
  <c r="P49" i="13"/>
  <c r="P51" i="13"/>
  <c r="P53" i="13"/>
  <c r="I34" i="13"/>
  <c r="D15" i="7"/>
  <c r="P16" i="7"/>
  <c r="F15" i="7"/>
  <c r="D17" i="7"/>
  <c r="P18" i="7"/>
  <c r="F17" i="7"/>
  <c r="G17" i="7"/>
  <c r="D19" i="7"/>
  <c r="P20" i="7"/>
  <c r="F19" i="7"/>
  <c r="D21" i="7"/>
  <c r="P22" i="7"/>
  <c r="F21" i="7"/>
  <c r="G21" i="7"/>
  <c r="D23" i="7"/>
  <c r="P24" i="7"/>
  <c r="F23" i="7"/>
  <c r="G23" i="7"/>
  <c r="D25" i="7"/>
  <c r="P26" i="7"/>
  <c r="F25" i="7"/>
  <c r="G25" i="7"/>
  <c r="D27" i="7"/>
  <c r="P28" i="7"/>
  <c r="F27" i="7"/>
  <c r="G27" i="7"/>
  <c r="D29" i="7"/>
  <c r="P30" i="7"/>
  <c r="F29" i="7"/>
  <c r="G29" i="7"/>
  <c r="D31" i="7"/>
  <c r="P32" i="7"/>
  <c r="F31" i="7"/>
  <c r="D33" i="7"/>
  <c r="P34" i="7"/>
  <c r="F33" i="7"/>
  <c r="G33" i="7"/>
  <c r="D35" i="7"/>
  <c r="P36" i="7"/>
  <c r="F35" i="7"/>
  <c r="D37" i="7"/>
  <c r="P38" i="7"/>
  <c r="F37" i="7"/>
  <c r="G37" i="7"/>
  <c r="D39" i="7"/>
  <c r="P40" i="7"/>
  <c r="F39" i="7"/>
  <c r="G39" i="7"/>
  <c r="D41" i="7"/>
  <c r="P42" i="7"/>
  <c r="F41" i="7"/>
  <c r="G41" i="7"/>
  <c r="D43" i="7"/>
  <c r="P44" i="7"/>
  <c r="F43" i="7"/>
  <c r="G43" i="7"/>
  <c r="D45" i="7"/>
  <c r="P46" i="7"/>
  <c r="F45" i="7"/>
  <c r="G45" i="7"/>
  <c r="D47" i="7"/>
  <c r="P48" i="7"/>
  <c r="F47" i="7"/>
  <c r="D49" i="7"/>
  <c r="P50" i="7"/>
  <c r="F49" i="7"/>
  <c r="P52" i="7"/>
  <c r="D51" i="7"/>
  <c r="D13" i="7"/>
  <c r="P14" i="7"/>
  <c r="F13" i="7"/>
  <c r="I14" i="7"/>
  <c r="P15" i="7"/>
  <c r="P17" i="7"/>
  <c r="P19" i="7"/>
  <c r="P21" i="7"/>
  <c r="P23" i="7"/>
  <c r="P25" i="7"/>
  <c r="P27" i="7"/>
  <c r="P29" i="7"/>
  <c r="P31" i="7"/>
  <c r="P33" i="7"/>
  <c r="P35" i="7"/>
  <c r="P37" i="7"/>
  <c r="P39" i="7"/>
  <c r="P41" i="7"/>
  <c r="P43" i="7"/>
  <c r="P45" i="7"/>
  <c r="P47" i="7"/>
  <c r="P49" i="7"/>
  <c r="P51" i="7"/>
  <c r="P53" i="7"/>
  <c r="H14" i="7"/>
  <c r="H16" i="7"/>
  <c r="H18" i="7"/>
  <c r="H20" i="7"/>
  <c r="H22" i="7"/>
  <c r="H24" i="7"/>
  <c r="H26" i="7"/>
  <c r="H28" i="7"/>
  <c r="H30" i="7"/>
  <c r="H32" i="7"/>
  <c r="H34" i="7"/>
  <c r="H36" i="7"/>
  <c r="H38" i="7"/>
  <c r="H40" i="7"/>
  <c r="H42" i="7"/>
  <c r="H44" i="7"/>
  <c r="H46" i="7"/>
  <c r="H48" i="7"/>
  <c r="H50" i="7"/>
  <c r="H52" i="7"/>
  <c r="G49" i="7"/>
  <c r="I50" i="13"/>
  <c r="G13" i="13"/>
  <c r="J14" i="13"/>
  <c r="G35" i="13"/>
  <c r="G23" i="13"/>
  <c r="I24" i="13"/>
  <c r="F43" i="13"/>
  <c r="F39" i="13"/>
  <c r="I40" i="13"/>
  <c r="I32" i="13"/>
  <c r="G13" i="7"/>
  <c r="J14" i="7"/>
  <c r="G15" i="7"/>
  <c r="J16" i="7"/>
  <c r="I30" i="13"/>
  <c r="F45" i="13"/>
  <c r="F15" i="13"/>
  <c r="B5" i="8"/>
  <c r="F51" i="7"/>
  <c r="G51" i="7"/>
  <c r="F51" i="13"/>
  <c r="F47" i="13"/>
  <c r="I28" i="13"/>
  <c r="G25" i="13"/>
  <c r="H18" i="13"/>
  <c r="B7" i="8"/>
  <c r="B6" i="8"/>
  <c r="I16" i="13"/>
  <c r="F17" i="13"/>
  <c r="G35" i="7"/>
  <c r="I52" i="7"/>
  <c r="G19" i="7"/>
  <c r="G47" i="7"/>
  <c r="G31" i="7"/>
  <c r="I16" i="7"/>
  <c r="I18" i="7"/>
  <c r="I20" i="7"/>
  <c r="I22" i="7"/>
  <c r="I24" i="7"/>
  <c r="I26" i="7"/>
  <c r="I28" i="7"/>
  <c r="I30" i="7"/>
  <c r="I32" i="7"/>
  <c r="I34" i="7"/>
  <c r="I36" i="7"/>
  <c r="I38" i="7"/>
  <c r="I40" i="7"/>
  <c r="I42" i="7"/>
  <c r="I44" i="7"/>
  <c r="I46" i="7"/>
  <c r="I48" i="7"/>
  <c r="I50" i="7"/>
  <c r="I48" i="13"/>
  <c r="G47" i="13"/>
  <c r="I38" i="13"/>
  <c r="G37" i="13"/>
  <c r="G19" i="13"/>
  <c r="G21" i="13"/>
  <c r="I22" i="13"/>
  <c r="G15" i="13"/>
  <c r="J16" i="13"/>
  <c r="G41" i="13"/>
  <c r="G45" i="13"/>
  <c r="I46" i="13"/>
  <c r="I52" i="13"/>
  <c r="G51" i="13"/>
  <c r="F54" i="7"/>
  <c r="I44" i="13"/>
  <c r="G43" i="13"/>
  <c r="G39" i="13"/>
  <c r="J15" i="7"/>
  <c r="I18" i="13"/>
  <c r="G17" i="13"/>
  <c r="J17" i="13"/>
  <c r="J15" i="13"/>
  <c r="J18" i="7"/>
  <c r="J17" i="7"/>
  <c r="F54" i="13"/>
  <c r="J18" i="13"/>
  <c r="J20" i="13"/>
  <c r="J19" i="7"/>
  <c r="J20" i="7"/>
  <c r="J19" i="13"/>
  <c r="J22" i="7"/>
  <c r="J21" i="7"/>
  <c r="J22" i="13"/>
  <c r="J21" i="13"/>
  <c r="J24" i="13"/>
  <c r="J23" i="13"/>
  <c r="J24" i="7"/>
  <c r="J23" i="7"/>
  <c r="J26" i="7"/>
  <c r="J25" i="7"/>
  <c r="J26" i="13"/>
  <c r="J25" i="13"/>
  <c r="J28" i="13"/>
  <c r="J27" i="13"/>
  <c r="J27" i="7"/>
  <c r="J28" i="7"/>
  <c r="J30" i="7"/>
  <c r="J29" i="7"/>
  <c r="J30" i="13"/>
  <c r="J29" i="13"/>
  <c r="J31" i="13"/>
  <c r="J32" i="13"/>
  <c r="J32" i="7"/>
  <c r="J31" i="7"/>
  <c r="J33" i="7"/>
  <c r="J34" i="7"/>
  <c r="J34" i="13"/>
  <c r="J33" i="13"/>
  <c r="J36" i="13"/>
  <c r="J35" i="13"/>
  <c r="J35" i="7"/>
  <c r="J36" i="7"/>
  <c r="J38" i="7"/>
  <c r="J37" i="7"/>
  <c r="J38" i="13"/>
  <c r="J37" i="13"/>
  <c r="J40" i="13"/>
  <c r="J39" i="13"/>
  <c r="J40" i="7"/>
  <c r="J39" i="7"/>
  <c r="J41" i="7"/>
  <c r="J42" i="7"/>
  <c r="J41" i="13"/>
  <c r="J42" i="13"/>
  <c r="J44" i="13"/>
  <c r="J43" i="13"/>
  <c r="J43" i="7"/>
  <c r="J44" i="7"/>
  <c r="J45" i="7"/>
  <c r="J46" i="7"/>
  <c r="J46" i="13"/>
  <c r="J45" i="13"/>
  <c r="J48" i="13"/>
  <c r="J47" i="13"/>
  <c r="J47" i="7"/>
  <c r="J48" i="7"/>
  <c r="J49" i="7"/>
  <c r="J50" i="7"/>
  <c r="J49" i="13"/>
  <c r="J50" i="13"/>
  <c r="J51" i="13"/>
  <c r="J52" i="13"/>
  <c r="J53" i="13"/>
  <c r="J51" i="7"/>
  <c r="J52" i="7"/>
  <c r="J53" i="7"/>
</calcChain>
</file>

<file path=xl/sharedStrings.xml><?xml version="1.0" encoding="utf-8"?>
<sst xmlns="http://schemas.openxmlformats.org/spreadsheetml/2006/main" count="160" uniqueCount="114">
  <si>
    <t>Horizontaldistanz in km</t>
  </si>
  <si>
    <t>km</t>
  </si>
  <si>
    <t>h:mm</t>
  </si>
  <si>
    <t>hh:mm</t>
  </si>
  <si>
    <t>Höhe ü.M.</t>
  </si>
  <si>
    <t>Hilfstabelle für Höhenprofil</t>
  </si>
  <si>
    <t>Vrin</t>
  </si>
  <si>
    <t>Cons</t>
  </si>
  <si>
    <t>Sogn Giusep</t>
  </si>
  <si>
    <t>Puzzatsch</t>
  </si>
  <si>
    <t>Tegia Sut</t>
  </si>
  <si>
    <t>Pass  Diesrut</t>
  </si>
  <si>
    <t>Camona</t>
  </si>
  <si>
    <t>Carpet la Greina</t>
  </si>
  <si>
    <t>Terri Hütte</t>
  </si>
  <si>
    <t>Pt. 2265</t>
  </si>
  <si>
    <t>Pt. 2246</t>
  </si>
  <si>
    <t>Pt. 2344</t>
  </si>
  <si>
    <t>Greina Pass</t>
  </si>
  <si>
    <t>Pt. 2379</t>
  </si>
  <si>
    <t>bei Scaletta Hütte</t>
  </si>
  <si>
    <t>Pian Geirett</t>
  </si>
  <si>
    <t>Alpe di Camadra di Fuori</t>
  </si>
  <si>
    <t>Daigra</t>
  </si>
  <si>
    <t>Baselga</t>
  </si>
  <si>
    <t>Campo (Blenio)</t>
  </si>
  <si>
    <t>Steigung/Gefälle</t>
  </si>
  <si>
    <t>%</t>
  </si>
  <si>
    <t>hm</t>
  </si>
  <si>
    <t>wenig trainierte oder grosse Gruppen</t>
  </si>
  <si>
    <t>Vrin (GR) - Disrut Pass - Greina Ebene - Campo (Blenio)</t>
  </si>
  <si>
    <t>Omega</t>
  </si>
  <si>
    <t>1233 Greina
1234 Vals
1253 Olivone</t>
  </si>
  <si>
    <t>via Zürich-Chur-Ilanz</t>
  </si>
  <si>
    <t>via Olivone-Biasca-Luzern</t>
  </si>
  <si>
    <t>22.-23.09.2007</t>
  </si>
  <si>
    <r>
      <t>Tabella di marcia</t>
    </r>
    <r>
      <rPr>
        <sz val="10"/>
        <color indexed="9"/>
        <rFont val="Arial"/>
        <family val="2"/>
      </rPr>
      <t xml:space="preserve">
cudesch</t>
    </r>
  </si>
  <si>
    <t>Escursione:</t>
  </si>
  <si>
    <t>Data:</t>
  </si>
  <si>
    <t>Autore:</t>
  </si>
  <si>
    <t>Cartine:</t>
  </si>
  <si>
    <t>Valori intermedi</t>
  </si>
  <si>
    <t>Luogo, coordinate</t>
  </si>
  <si>
    <t>Alt.</t>
  </si>
  <si>
    <t>kms</t>
  </si>
  <si>
    <t>Dislivello in ettometri *</t>
  </si>
  <si>
    <t>Distanza</t>
  </si>
  <si>
    <t>Chilometri sforzo**</t>
  </si>
  <si>
    <t>Tempo di marcia</t>
  </si>
  <si>
    <t>Chilometri sforzo</t>
  </si>
  <si>
    <t>Orario previsto</t>
  </si>
  <si>
    <t>Orario effettivo</t>
  </si>
  <si>
    <t>Pausa</t>
  </si>
  <si>
    <t>Osservazioni</t>
  </si>
  <si>
    <t>Osservazioni
* indicare il dislivello in ettometri (1 ettometro = 100 m)
** Chilometri sforzo: Distanza (in km) + dislivello in ettometri</t>
  </si>
  <si>
    <t>Mezzi di trasporto</t>
  </si>
  <si>
    <t>Luogo</t>
  </si>
  <si>
    <t>Ora</t>
  </si>
  <si>
    <t>Somme</t>
  </si>
  <si>
    <t>Olten</t>
  </si>
  <si>
    <t>Campo</t>
  </si>
  <si>
    <t>Lunch</t>
  </si>
  <si>
    <t>Fattore velocità</t>
  </si>
  <si>
    <t>Gruppo non allenato, bambini,
grandi gruppi</t>
  </si>
  <si>
    <t>Gruppo allenato, giovani,
piccolo gruppo</t>
  </si>
  <si>
    <t>Con zaino</t>
  </si>
  <si>
    <t>Senza zaino</t>
  </si>
  <si>
    <t>15 min / kms
4 kms / h</t>
  </si>
  <si>
    <t>12 min / kms
5 kms / h</t>
  </si>
  <si>
    <t>10 min / kms
6 kms / h</t>
  </si>
  <si>
    <t>In bicicletta:</t>
  </si>
  <si>
    <t>Gruppi allenati, piccoli gruppi, buone biciclette</t>
  </si>
  <si>
    <t>5 min / kms
12 km / h</t>
  </si>
  <si>
    <t>4 min / kms
15 km / h</t>
  </si>
  <si>
    <t>3 min / kms
20 km / h</t>
  </si>
  <si>
    <t>Discesa ripida</t>
  </si>
  <si>
    <t>Altri fattori</t>
  </si>
  <si>
    <t>Più veloce</t>
  </si>
  <si>
    <t>Grandezza del gruppo</t>
  </si>
  <si>
    <t>Piccolo</t>
  </si>
  <si>
    <t>Grande</t>
  </si>
  <si>
    <t>Periodo del giorno</t>
  </si>
  <si>
    <t>Mattina, notte</t>
  </si>
  <si>
    <t>Pomeriggio, sera</t>
  </si>
  <si>
    <t>Meteo</t>
  </si>
  <si>
    <t>Fresco</t>
  </si>
  <si>
    <t>Equipaggiamento</t>
  </si>
  <si>
    <t>Leggero</t>
  </si>
  <si>
    <t>Pesante</t>
  </si>
  <si>
    <t>Sentieri</t>
  </si>
  <si>
    <t>Buoni</t>
  </si>
  <si>
    <t>Sassaie, tracce</t>
  </si>
  <si>
    <t>Orientamento</t>
  </si>
  <si>
    <t>Buone conoscenze di topografia</t>
  </si>
  <si>
    <t>TOTAL senza pause</t>
  </si>
  <si>
    <t>01-2007</t>
  </si>
  <si>
    <t>Pernottamento in capanna</t>
  </si>
  <si>
    <t>12-2017</t>
  </si>
  <si>
    <t xml:space="preserve"> </t>
  </si>
  <si>
    <t>L’effettiva velocità di marcia dipende da molti fattori. Un unico passaggio difficile può rallentare di molto il gruppo. Ecco alcuni punti da considerare:</t>
  </si>
  <si>
    <t>Più lento</t>
  </si>
  <si>
    <t>Caldo, afoso</t>
  </si>
  <si>
    <t>Ripetuti controlli della carta</t>
  </si>
  <si>
    <t>Nelle discese ripide e lunghe in montagna si cammina più lentamente. Se il dislivello è maggiore di 20 m ogni 100 m percorsi (20%), allora occorre prenderlo in considerazione aggiungendo 1 kms ogni 150 m di discesa.</t>
  </si>
  <si>
    <t>Il calcolo con il sistema dei chilometri-sforzo in bicicletta è nettamente più impreciso che a piedi in quanto salite e discese hanno un influsso molto maggiore. I seguenti dati valgono perciò soltanto per pedalate in pianura.</t>
  </si>
  <si>
    <t>Fattore velocità
(kme / h):</t>
  </si>
  <si>
    <t>La tabella di marcia corrisponde al modello del cudesch.</t>
  </si>
  <si>
    <t>Questo tavolo è stato creato da Philipp Just / Grizzly</t>
  </si>
  <si>
    <t>Integrato da Thomas Scheidgen / Phantom</t>
  </si>
  <si>
    <t>Adattato nel contesto dello sviluppo del cudesch da Stephan Heimgartner / Omega</t>
  </si>
  <si>
    <t>Rettificato come parte della revisione cudesch da Tobias Juon / Appendix</t>
  </si>
  <si>
    <t>Riferimento:</t>
  </si>
  <si>
    <t>www.cudesch-it.msds.ch</t>
  </si>
  <si>
    <t>-&gt; Trekking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</si>
</sst>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h\:mm"/>
    <numFmt numFmtId="166" formatCode="hh\:mm"/>
  </numFmts>
  <fonts count="14" x14ac:knownFonts="1">
    <font>
      <sz val="10"/>
      <name val="MS Sans Serif"/>
    </font>
    <font>
      <sz val="10"/>
      <name val="MS Sans Serif"/>
    </font>
    <font>
      <sz val="10"/>
      <name val="Arial"/>
      <family val="2"/>
    </font>
    <font>
      <b/>
      <sz val="10"/>
      <name val="Arial"/>
      <family val="2"/>
    </font>
    <font>
      <sz val="8"/>
      <name val="Arial"/>
      <family val="2"/>
    </font>
    <font>
      <sz val="10"/>
      <name val="MS Sans Serif"/>
    </font>
    <font>
      <sz val="10"/>
      <color indexed="9"/>
      <name val="Arial"/>
      <family val="2"/>
    </font>
    <font>
      <b/>
      <sz val="20"/>
      <color indexed="9"/>
      <name val="Arial"/>
      <family val="2"/>
    </font>
    <font>
      <b/>
      <sz val="15"/>
      <name val="Arial"/>
      <family val="2"/>
    </font>
    <font>
      <sz val="15"/>
      <name val="MS Sans Serif"/>
    </font>
    <font>
      <u/>
      <sz val="10"/>
      <color indexed="12"/>
      <name val="MS Sans Serif"/>
    </font>
    <font>
      <sz val="12"/>
      <name val="Arial"/>
      <family val="2"/>
    </font>
    <font>
      <b/>
      <sz val="12"/>
      <name val="Arial"/>
      <family val="2"/>
    </font>
    <font>
      <b/>
      <sz val="14"/>
      <name val="Arial"/>
      <family val="2"/>
    </font>
  </fonts>
  <fills count="5">
    <fill>
      <patternFill patternType="none"/>
    </fill>
    <fill>
      <patternFill patternType="gray125"/>
    </fill>
    <fill>
      <patternFill patternType="solid">
        <fgColor indexed="43"/>
        <bgColor indexed="64"/>
      </patternFill>
    </fill>
    <fill>
      <patternFill patternType="lightDown"/>
    </fill>
    <fill>
      <patternFill patternType="solid">
        <fgColor indexed="2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top style="thin">
        <color auto="1"/>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135">
    <xf numFmtId="0" fontId="0" fillId="0" borderId="0" xfId="0"/>
    <xf numFmtId="0" fontId="2" fillId="2" borderId="1" xfId="0" applyFont="1" applyFill="1" applyBorder="1" applyAlignment="1" applyProtection="1">
      <alignment horizontal="center"/>
      <protection locked="0"/>
    </xf>
    <xf numFmtId="0" fontId="2" fillId="0" borderId="0" xfId="0" applyFont="1" applyProtection="1"/>
    <xf numFmtId="0" fontId="2" fillId="0" borderId="0" xfId="0" applyFont="1" applyBorder="1" applyAlignment="1" applyProtection="1">
      <alignment horizontal="left"/>
    </xf>
    <xf numFmtId="14"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0" fillId="0" borderId="0" xfId="0" applyBorder="1" applyAlignment="1" applyProtection="1"/>
    <xf numFmtId="0" fontId="2" fillId="0" borderId="2" xfId="0" applyFont="1" applyBorder="1" applyAlignment="1" applyProtection="1">
      <alignment vertical="top"/>
    </xf>
    <xf numFmtId="0" fontId="2" fillId="0" borderId="1" xfId="0" applyFont="1" applyBorder="1" applyAlignment="1" applyProtection="1">
      <alignment wrapText="1"/>
    </xf>
    <xf numFmtId="0" fontId="2" fillId="0" borderId="0" xfId="0" applyFont="1" applyBorder="1" applyAlignment="1" applyProtection="1">
      <alignment horizontal="center"/>
    </xf>
    <xf numFmtId="0" fontId="2" fillId="0" borderId="1" xfId="0" applyFont="1" applyBorder="1" applyAlignment="1" applyProtection="1">
      <alignment horizontal="center"/>
    </xf>
    <xf numFmtId="1" fontId="2" fillId="0" borderId="1" xfId="0" applyNumberFormat="1" applyFont="1" applyBorder="1" applyAlignment="1" applyProtection="1">
      <alignment horizontal="center"/>
    </xf>
    <xf numFmtId="0" fontId="3" fillId="0" borderId="0" xfId="0" applyFont="1" applyProtection="1"/>
    <xf numFmtId="1" fontId="3" fillId="0" borderId="0" xfId="0" applyNumberFormat="1" applyFont="1" applyProtection="1"/>
    <xf numFmtId="1" fontId="2" fillId="3" borderId="1" xfId="0" applyNumberFormat="1" applyFont="1" applyFill="1" applyBorder="1" applyAlignment="1" applyProtection="1">
      <alignment vertical="center"/>
    </xf>
    <xf numFmtId="0" fontId="2" fillId="3" borderId="1" xfId="0" applyFont="1" applyFill="1" applyBorder="1" applyAlignment="1" applyProtection="1">
      <alignment vertical="center"/>
    </xf>
    <xf numFmtId="0" fontId="2" fillId="0" borderId="0" xfId="0" applyFont="1" applyAlignment="1" applyProtection="1">
      <alignment vertical="center"/>
    </xf>
    <xf numFmtId="0" fontId="4" fillId="0" borderId="1" xfId="0" applyFont="1" applyBorder="1" applyAlignment="1" applyProtection="1">
      <alignment horizontal="left"/>
    </xf>
    <xf numFmtId="0" fontId="4" fillId="0" borderId="0" xfId="0" applyFont="1" applyProtection="1"/>
    <xf numFmtId="1" fontId="4" fillId="0" borderId="0" xfId="0" applyNumberFormat="1" applyFont="1" applyProtection="1"/>
    <xf numFmtId="164" fontId="2" fillId="0" borderId="1" xfId="0" applyNumberFormat="1" applyFont="1" applyBorder="1" applyAlignment="1" applyProtection="1">
      <alignment vertical="center"/>
    </xf>
    <xf numFmtId="1" fontId="2" fillId="0" borderId="1" xfId="0" applyNumberFormat="1" applyFont="1" applyBorder="1" applyAlignment="1" applyProtection="1">
      <alignment vertical="center"/>
    </xf>
    <xf numFmtId="1" fontId="2" fillId="0" borderId="0" xfId="0" applyNumberFormat="1" applyFont="1" applyAlignment="1" applyProtection="1">
      <alignment vertical="center"/>
    </xf>
    <xf numFmtId="164" fontId="2" fillId="0" borderId="3" xfId="0" applyNumberFormat="1" applyFont="1" applyBorder="1" applyAlignment="1" applyProtection="1">
      <alignment vertical="center"/>
    </xf>
    <xf numFmtId="164" fontId="2" fillId="0" borderId="4" xfId="0" applyNumberFormat="1" applyFont="1" applyBorder="1" applyAlignment="1" applyProtection="1">
      <alignment vertical="center"/>
    </xf>
    <xf numFmtId="0" fontId="2" fillId="0" borderId="0" xfId="0" applyFont="1" applyFill="1" applyAlignment="1" applyProtection="1">
      <alignment vertical="center"/>
    </xf>
    <xf numFmtId="164" fontId="2" fillId="3" borderId="1" xfId="0" applyNumberFormat="1" applyFont="1" applyFill="1" applyBorder="1" applyAlignment="1" applyProtection="1">
      <alignment vertical="center"/>
    </xf>
    <xf numFmtId="165" fontId="2" fillId="3" borderId="1" xfId="0" applyNumberFormat="1" applyFont="1" applyFill="1" applyBorder="1" applyAlignment="1" applyProtection="1">
      <alignment vertical="center"/>
    </xf>
    <xf numFmtId="0" fontId="8" fillId="0" borderId="2" xfId="0" applyFont="1" applyBorder="1" applyAlignment="1" applyProtection="1"/>
    <xf numFmtId="0" fontId="8" fillId="0" borderId="5" xfId="0" applyFont="1" applyBorder="1" applyAlignment="1" applyProtection="1"/>
    <xf numFmtId="0" fontId="8" fillId="0" borderId="6" xfId="0" applyFont="1" applyBorder="1" applyAlignment="1" applyProtection="1"/>
    <xf numFmtId="0" fontId="2" fillId="0" borderId="1" xfId="0" applyFont="1" applyBorder="1" applyAlignment="1" applyProtection="1">
      <alignment horizontal="left"/>
    </xf>
    <xf numFmtId="0" fontId="11" fillId="0" borderId="0" xfId="0" applyFont="1"/>
    <xf numFmtId="0" fontId="11" fillId="0" borderId="1" xfId="0" applyFont="1" applyBorder="1" applyAlignment="1">
      <alignment vertical="center" wrapText="1"/>
    </xf>
    <xf numFmtId="0" fontId="11" fillId="0" borderId="0" xfId="0" applyFont="1" applyAlignment="1">
      <alignment vertical="center" wrapText="1"/>
    </xf>
    <xf numFmtId="0" fontId="2" fillId="2" borderId="1" xfId="0" applyFont="1" applyFill="1" applyBorder="1" applyProtection="1"/>
    <xf numFmtId="49" fontId="2" fillId="2" borderId="1" xfId="0" applyNumberFormat="1" applyFont="1" applyFill="1" applyBorder="1" applyProtection="1">
      <protection locked="0"/>
    </xf>
    <xf numFmtId="20" fontId="2" fillId="2" borderId="1" xfId="0" applyNumberFormat="1" applyFont="1" applyFill="1" applyBorder="1" applyProtection="1"/>
    <xf numFmtId="0" fontId="2" fillId="0" borderId="0" xfId="0" applyFont="1"/>
    <xf numFmtId="17" fontId="2" fillId="0" borderId="0" xfId="0" quotePrefix="1" applyNumberFormat="1" applyFont="1"/>
    <xf numFmtId="0" fontId="3" fillId="0" borderId="0" xfId="0" applyFont="1"/>
    <xf numFmtId="0" fontId="2" fillId="2" borderId="7" xfId="0" applyFont="1" applyFill="1" applyBorder="1" applyAlignment="1" applyProtection="1">
      <alignment vertical="center"/>
      <protection locked="0"/>
    </xf>
    <xf numFmtId="0" fontId="0" fillId="0" borderId="8" xfId="0" applyBorder="1" applyAlignment="1" applyProtection="1">
      <alignment vertical="center"/>
      <protection locked="0"/>
    </xf>
    <xf numFmtId="0" fontId="2" fillId="2" borderId="9" xfId="0" applyFont="1" applyFill="1" applyBorder="1" applyAlignment="1" applyProtection="1">
      <alignment vertical="center"/>
      <protection locked="0"/>
    </xf>
    <xf numFmtId="0" fontId="0" fillId="0" borderId="10" xfId="0" applyBorder="1" applyAlignment="1" applyProtection="1">
      <alignment vertical="center"/>
      <protection locked="0"/>
    </xf>
    <xf numFmtId="0" fontId="3" fillId="0" borderId="2" xfId="0" applyFont="1" applyBorder="1" applyAlignment="1" applyProtection="1">
      <alignment horizontal="right"/>
    </xf>
    <xf numFmtId="0" fontId="0" fillId="0" borderId="5" xfId="0" applyBorder="1" applyAlignment="1" applyProtection="1">
      <alignment horizontal="right"/>
    </xf>
    <xf numFmtId="0" fontId="2" fillId="0" borderId="3" xfId="0" applyFont="1" applyBorder="1" applyAlignment="1" applyProtection="1">
      <alignment wrapText="1"/>
    </xf>
    <xf numFmtId="0" fontId="0" fillId="0" borderId="11" xfId="0" applyBorder="1" applyAlignment="1" applyProtection="1">
      <alignment wrapText="1"/>
    </xf>
    <xf numFmtId="0" fontId="0" fillId="0" borderId="4" xfId="0" applyBorder="1" applyAlignment="1" applyProtection="1">
      <alignment wrapText="1"/>
    </xf>
    <xf numFmtId="0" fontId="2" fillId="0" borderId="7" xfId="0" applyFont="1" applyBorder="1" applyAlignment="1" applyProtection="1">
      <alignment vertical="top"/>
    </xf>
    <xf numFmtId="0" fontId="0" fillId="0" borderId="13" xfId="0" applyBorder="1" applyAlignment="1">
      <alignment vertical="top"/>
    </xf>
    <xf numFmtId="0" fontId="0" fillId="0" borderId="8" xfId="0" applyBorder="1" applyAlignment="1">
      <alignment vertical="top"/>
    </xf>
    <xf numFmtId="0" fontId="2" fillId="2" borderId="3" xfId="0" applyFont="1" applyFill="1" applyBorder="1" applyAlignment="1" applyProtection="1">
      <alignment vertical="center"/>
      <protection locked="0"/>
    </xf>
    <xf numFmtId="0" fontId="2" fillId="2" borderId="4" xfId="0" applyFont="1" applyFill="1" applyBorder="1" applyAlignment="1" applyProtection="1">
      <alignment vertical="center"/>
      <protection locked="0"/>
    </xf>
    <xf numFmtId="165" fontId="2" fillId="0" borderId="1" xfId="0" applyNumberFormat="1" applyFont="1" applyBorder="1" applyAlignment="1" applyProtection="1">
      <alignment vertical="center"/>
    </xf>
    <xf numFmtId="164"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2" fontId="2" fillId="0" borderId="1" xfId="0" applyNumberFormat="1" applyFont="1" applyBorder="1" applyAlignment="1" applyProtection="1">
      <alignment vertical="center"/>
    </xf>
    <xf numFmtId="164" fontId="2" fillId="0" borderId="1" xfId="0" applyNumberFormat="1" applyFont="1" applyBorder="1" applyAlignment="1" applyProtection="1">
      <alignment vertical="center"/>
    </xf>
    <xf numFmtId="0" fontId="2" fillId="0" borderId="1" xfId="0" applyFont="1" applyBorder="1" applyAlignment="1" applyProtection="1">
      <alignment vertical="center"/>
    </xf>
    <xf numFmtId="0" fontId="7" fillId="4" borderId="0" xfId="0" applyFont="1" applyFill="1" applyAlignment="1" applyProtection="1">
      <alignment horizontal="left" wrapText="1" indent="1"/>
    </xf>
    <xf numFmtId="0" fontId="6" fillId="4" borderId="0" xfId="0" applyFont="1" applyFill="1" applyAlignment="1" applyProtection="1">
      <alignment horizontal="left" wrapText="1" indent="1"/>
    </xf>
    <xf numFmtId="0" fontId="2" fillId="2" borderId="5" xfId="0" applyFont="1"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6" xfId="0" applyFill="1" applyBorder="1" applyAlignment="1" applyProtection="1">
      <alignment vertical="top" wrapText="1"/>
      <protection locked="0"/>
    </xf>
    <xf numFmtId="14" fontId="2" fillId="2" borderId="5" xfId="0" applyNumberFormat="1" applyFont="1" applyFill="1" applyBorder="1" applyAlignment="1" applyProtection="1">
      <alignment vertical="top"/>
      <protection locked="0"/>
    </xf>
    <xf numFmtId="0" fontId="0" fillId="2" borderId="6" xfId="0" applyFill="1" applyBorder="1" applyAlignment="1" applyProtection="1">
      <alignment vertical="top"/>
      <protection locked="0"/>
    </xf>
    <xf numFmtId="1" fontId="2" fillId="0" borderId="11" xfId="0" applyNumberFormat="1" applyFont="1" applyBorder="1" applyAlignment="1" applyProtection="1">
      <alignment horizontal="center" textRotation="90"/>
    </xf>
    <xf numFmtId="0" fontId="0" fillId="0" borderId="11" xfId="0" applyBorder="1" applyAlignment="1" applyProtection="1">
      <alignment horizontal="center" textRotation="90"/>
    </xf>
    <xf numFmtId="0" fontId="0" fillId="0" borderId="4" xfId="0" applyBorder="1" applyAlignment="1" applyProtection="1">
      <alignment horizontal="center" textRotation="90"/>
    </xf>
    <xf numFmtId="0" fontId="2" fillId="0" borderId="11" xfId="0" applyFont="1" applyBorder="1" applyAlignment="1" applyProtection="1">
      <alignment horizontal="center" textRotation="90"/>
    </xf>
    <xf numFmtId="0" fontId="2" fillId="0" borderId="7" xfId="0" applyFont="1" applyBorder="1" applyAlignment="1" applyProtection="1">
      <alignment horizontal="center"/>
    </xf>
    <xf numFmtId="0" fontId="0" fillId="0" borderId="13" xfId="0" applyBorder="1" applyAlignment="1" applyProtection="1"/>
    <xf numFmtId="0" fontId="0" fillId="0" borderId="8" xfId="0" applyBorder="1" applyAlignment="1" applyProtection="1"/>
    <xf numFmtId="0" fontId="2" fillId="2" borderId="2" xfId="0" applyFont="1" applyFill="1" applyBorder="1" applyAlignment="1" applyProtection="1">
      <protection locked="0"/>
    </xf>
    <xf numFmtId="0" fontId="5" fillId="2" borderId="5" xfId="0" applyFont="1" applyFill="1" applyBorder="1" applyAlignment="1" applyProtection="1">
      <protection locked="0"/>
    </xf>
    <xf numFmtId="0" fontId="5" fillId="2" borderId="6" xfId="0" applyFont="1" applyFill="1" applyBorder="1" applyAlignment="1" applyProtection="1">
      <protection locked="0"/>
    </xf>
    <xf numFmtId="0" fontId="3" fillId="0" borderId="2" xfId="0" applyFont="1" applyBorder="1" applyAlignment="1" applyProtection="1"/>
    <xf numFmtId="0" fontId="0" fillId="0" borderId="5" xfId="0" applyBorder="1" applyAlignment="1" applyProtection="1"/>
    <xf numFmtId="0" fontId="0" fillId="0" borderId="6" xfId="0" applyBorder="1" applyAlignment="1" applyProtection="1"/>
    <xf numFmtId="0" fontId="3" fillId="0" borderId="5" xfId="0" applyFont="1" applyBorder="1" applyAlignment="1" applyProtection="1"/>
    <xf numFmtId="0" fontId="0" fillId="0" borderId="5" xfId="0" applyBorder="1" applyAlignment="1"/>
    <xf numFmtId="0" fontId="2" fillId="0" borderId="2" xfId="0" applyFont="1" applyBorder="1" applyAlignment="1" applyProtection="1"/>
    <xf numFmtId="0" fontId="2" fillId="0" borderId="6" xfId="0" applyFont="1" applyBorder="1" applyAlignment="1" applyProtection="1"/>
    <xf numFmtId="0" fontId="2" fillId="2" borderId="6" xfId="0" applyFont="1" applyFill="1" applyBorder="1" applyAlignment="1" applyProtection="1">
      <protection locked="0"/>
    </xf>
    <xf numFmtId="0" fontId="8" fillId="0" borderId="2" xfId="0" applyFont="1" applyBorder="1" applyAlignment="1" applyProtection="1"/>
    <xf numFmtId="0" fontId="9" fillId="0" borderId="5" xfId="0" applyFont="1" applyBorder="1" applyAlignment="1" applyProtection="1"/>
    <xf numFmtId="0" fontId="9" fillId="0" borderId="6" xfId="0" applyFont="1" applyBorder="1" applyAlignment="1" applyProtection="1"/>
    <xf numFmtId="166" fontId="3" fillId="0" borderId="6" xfId="0" applyNumberFormat="1" applyFont="1" applyBorder="1" applyAlignment="1" applyProtection="1"/>
    <xf numFmtId="0" fontId="1" fillId="0" borderId="1" xfId="0" applyFont="1" applyBorder="1" applyAlignment="1" applyProtection="1"/>
    <xf numFmtId="0" fontId="0" fillId="2" borderId="4" xfId="0" applyFill="1" applyBorder="1" applyAlignment="1" applyProtection="1">
      <alignment vertical="center"/>
      <protection locked="0"/>
    </xf>
    <xf numFmtId="0" fontId="2" fillId="0" borderId="2" xfId="0" applyFont="1" applyBorder="1" applyAlignment="1" applyProtection="1">
      <alignment horizontal="left"/>
    </xf>
    <xf numFmtId="0" fontId="2" fillId="0" borderId="6" xfId="0" applyFont="1" applyBorder="1" applyAlignment="1" applyProtection="1">
      <alignment horizontal="left"/>
    </xf>
    <xf numFmtId="0" fontId="2" fillId="2" borderId="9" xfId="0" applyFont="1"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0" fillId="2" borderId="10" xfId="0" applyFill="1" applyBorder="1" applyAlignment="1" applyProtection="1">
      <alignment vertical="top" wrapText="1"/>
      <protection locked="0"/>
    </xf>
    <xf numFmtId="164" fontId="2" fillId="2" borderId="1" xfId="0" applyNumberFormat="1" applyFont="1" applyFill="1" applyBorder="1" applyAlignment="1" applyProtection="1">
      <alignment vertical="center" wrapText="1"/>
      <protection locked="0"/>
    </xf>
    <xf numFmtId="165" fontId="2" fillId="2" borderId="1" xfId="0" applyNumberFormat="1" applyFont="1" applyFill="1" applyBorder="1" applyAlignment="1" applyProtection="1">
      <alignment vertical="center"/>
      <protection locked="0"/>
    </xf>
    <xf numFmtId="166" fontId="2" fillId="0" borderId="1" xfId="0" applyNumberFormat="1" applyFont="1" applyBorder="1" applyAlignment="1" applyProtection="1">
      <alignment vertical="center"/>
    </xf>
    <xf numFmtId="20" fontId="2" fillId="0" borderId="1" xfId="0" applyNumberFormat="1" applyFont="1" applyFill="1" applyBorder="1" applyAlignment="1" applyProtection="1">
      <alignment vertical="center"/>
    </xf>
    <xf numFmtId="166"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wrapText="1"/>
      <protection locked="0"/>
    </xf>
    <xf numFmtId="0" fontId="2" fillId="3" borderId="1" xfId="0" applyFont="1" applyFill="1" applyBorder="1" applyAlignment="1" applyProtection="1">
      <alignment vertical="center"/>
    </xf>
    <xf numFmtId="165" fontId="2" fillId="2" borderId="1" xfId="0" applyNumberFormat="1" applyFont="1" applyFill="1" applyBorder="1" applyAlignment="1" applyProtection="1">
      <alignment vertical="center"/>
    </xf>
    <xf numFmtId="0" fontId="5" fillId="0" borderId="1" xfId="0" applyFont="1" applyBorder="1" applyAlignment="1" applyProtection="1"/>
    <xf numFmtId="0" fontId="2" fillId="2" borderId="1" xfId="0" applyFont="1" applyFill="1" applyBorder="1" applyAlignment="1" applyProtection="1">
      <alignment vertical="center" wrapText="1"/>
    </xf>
    <xf numFmtId="164" fontId="2" fillId="2" borderId="1" xfId="0" applyNumberFormat="1" applyFont="1" applyFill="1" applyBorder="1" applyAlignment="1" applyProtection="1">
      <alignment vertical="center"/>
    </xf>
    <xf numFmtId="0" fontId="2" fillId="2" borderId="7" xfId="0" applyFont="1" applyFill="1" applyBorder="1" applyAlignment="1" applyProtection="1">
      <alignment vertical="center"/>
    </xf>
    <xf numFmtId="0" fontId="0" fillId="0" borderId="8" xfId="0" applyBorder="1" applyAlignment="1" applyProtection="1">
      <alignment vertical="center"/>
    </xf>
    <xf numFmtId="0" fontId="2" fillId="2" borderId="9" xfId="0" applyFont="1" applyFill="1" applyBorder="1" applyAlignment="1" applyProtection="1">
      <alignment vertical="center"/>
    </xf>
    <xf numFmtId="0" fontId="0" fillId="0" borderId="10" xfId="0" applyBorder="1" applyAlignment="1" applyProtection="1">
      <alignment vertical="center"/>
    </xf>
    <xf numFmtId="164" fontId="2" fillId="2" borderId="1" xfId="0" applyNumberFormat="1" applyFont="1" applyFill="1" applyBorder="1" applyAlignment="1" applyProtection="1">
      <alignment vertical="center" wrapText="1"/>
    </xf>
    <xf numFmtId="0" fontId="2" fillId="2" borderId="1" xfId="0" applyFont="1" applyFill="1" applyBorder="1" applyAlignment="1" applyProtection="1">
      <alignment vertical="center"/>
    </xf>
    <xf numFmtId="0" fontId="2" fillId="2" borderId="9" xfId="0" applyFont="1" applyFill="1" applyBorder="1" applyAlignment="1" applyProtection="1">
      <alignment vertical="top" wrapText="1"/>
    </xf>
    <xf numFmtId="0" fontId="0" fillId="2" borderId="12" xfId="0" applyFill="1" applyBorder="1" applyAlignment="1" applyProtection="1">
      <alignment vertical="top" wrapText="1"/>
    </xf>
    <xf numFmtId="0" fontId="0" fillId="2" borderId="10" xfId="0" applyFill="1" applyBorder="1" applyAlignment="1" applyProtection="1">
      <alignment vertical="top" wrapText="1"/>
    </xf>
    <xf numFmtId="166" fontId="2" fillId="2" borderId="1" xfId="0" applyNumberFormat="1" applyFont="1" applyFill="1" applyBorder="1" applyAlignment="1" applyProtection="1">
      <alignment vertical="center"/>
    </xf>
    <xf numFmtId="0" fontId="2" fillId="2" borderId="3" xfId="0" applyFont="1" applyFill="1" applyBorder="1" applyAlignment="1" applyProtection="1">
      <alignment vertical="center"/>
    </xf>
    <xf numFmtId="0" fontId="2" fillId="2" borderId="4" xfId="0" applyFont="1" applyFill="1" applyBorder="1" applyAlignment="1" applyProtection="1">
      <alignment vertical="center"/>
    </xf>
    <xf numFmtId="0" fontId="0" fillId="2" borderId="4" xfId="0" applyFill="1" applyBorder="1" applyAlignment="1" applyProtection="1">
      <alignment vertical="center"/>
    </xf>
    <xf numFmtId="0" fontId="2" fillId="2" borderId="2" xfId="0" applyFont="1" applyFill="1" applyBorder="1" applyAlignment="1" applyProtection="1"/>
    <xf numFmtId="0" fontId="5" fillId="2" borderId="5" xfId="0" applyFont="1" applyFill="1" applyBorder="1" applyAlignment="1" applyProtection="1"/>
    <xf numFmtId="0" fontId="5" fillId="2" borderId="6" xfId="0" applyFont="1" applyFill="1" applyBorder="1" applyAlignment="1" applyProtection="1"/>
    <xf numFmtId="0" fontId="2" fillId="2" borderId="6" xfId="0" applyFont="1" applyFill="1" applyBorder="1" applyAlignment="1" applyProtection="1"/>
    <xf numFmtId="0" fontId="2" fillId="2" borderId="5" xfId="0" applyFont="1" applyFill="1" applyBorder="1" applyAlignment="1" applyProtection="1">
      <alignment vertical="top" wrapText="1"/>
    </xf>
    <xf numFmtId="0" fontId="0" fillId="2" borderId="5" xfId="0" applyFill="1" applyBorder="1" applyAlignment="1" applyProtection="1">
      <alignment vertical="top" wrapText="1"/>
    </xf>
    <xf numFmtId="0" fontId="0" fillId="2" borderId="6" xfId="0" applyFill="1" applyBorder="1" applyAlignment="1" applyProtection="1">
      <alignment vertical="top" wrapText="1"/>
    </xf>
    <xf numFmtId="14" fontId="2" fillId="2" borderId="5" xfId="0" applyNumberFormat="1" applyFont="1" applyFill="1" applyBorder="1" applyAlignment="1" applyProtection="1">
      <alignment horizontal="left" vertical="top"/>
    </xf>
    <xf numFmtId="0" fontId="0" fillId="2" borderId="6" xfId="0" applyFill="1" applyBorder="1" applyAlignment="1" applyProtection="1">
      <alignment horizontal="left" vertical="top"/>
    </xf>
    <xf numFmtId="0" fontId="11" fillId="0" borderId="1" xfId="0" applyFont="1" applyBorder="1" applyAlignment="1">
      <alignment vertical="center" wrapText="1"/>
    </xf>
    <xf numFmtId="0" fontId="13" fillId="0" borderId="1" xfId="0" applyFont="1" applyBorder="1" applyAlignment="1">
      <alignment horizontal="center" vertical="center" wrapText="1"/>
    </xf>
    <xf numFmtId="0" fontId="12" fillId="0" borderId="3" xfId="0" applyFont="1" applyBorder="1" applyAlignment="1">
      <alignment horizontal="left" vertical="center" wrapText="1"/>
    </xf>
    <xf numFmtId="0" fontId="11" fillId="0" borderId="4" xfId="0" applyFont="1" applyBorder="1" applyAlignment="1">
      <alignment vertical="center" wrapText="1"/>
    </xf>
    <xf numFmtId="0" fontId="10" fillId="0" borderId="0" xfId="1" applyAlignment="1" applyProtection="1"/>
  </cellXfs>
  <cellStyles count="2">
    <cellStyle name="Link" xfId="1" builtinId="8"/>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sz="1400" b="1" i="0" u="none" strike="noStrike" baseline="0">
                <a:solidFill>
                  <a:srgbClr val="000000"/>
                </a:solidFill>
                <a:latin typeface="Arial"/>
                <a:ea typeface="Arial"/>
                <a:cs typeface="Arial"/>
              </a:defRPr>
            </a:pPr>
            <a:r>
              <a:rPr lang="de-CH"/>
              <a:t>Profilo de marcia</a:t>
            </a:r>
          </a:p>
        </c:rich>
      </c:tx>
      <c:layout>
        <c:manualLayout>
          <c:xMode val="edge"/>
          <c:yMode val="edge"/>
          <c:x val="0.43708652229439798"/>
          <c:y val="3.0634659206281199E-2"/>
        </c:manualLayout>
      </c:layout>
      <c:overlay val="0"/>
      <c:spPr>
        <a:noFill/>
        <a:ln w="25400">
          <a:noFill/>
        </a:ln>
      </c:spPr>
    </c:title>
    <c:autoTitleDeleted val="0"/>
    <c:plotArea>
      <c:layout>
        <c:manualLayout>
          <c:layoutTarget val="inner"/>
          <c:xMode val="edge"/>
          <c:yMode val="edge"/>
          <c:x val="7.2847760640608397E-2"/>
          <c:y val="0.16630214705081001"/>
          <c:w val="0.90949325405850601"/>
          <c:h val="0.71334868340215896"/>
        </c:manualLayout>
      </c:layout>
      <c:scatterChart>
        <c:scatterStyle val="lineMarker"/>
        <c:varyColors val="0"/>
        <c:ser>
          <c:idx val="0"/>
          <c:order val="0"/>
          <c:spPr>
            <a:ln w="12700">
              <a:solidFill>
                <a:srgbClr val="000080"/>
              </a:solidFill>
              <a:prstDash val="solid"/>
            </a:ln>
          </c:spPr>
          <c:marker>
            <c:symbol val="circle"/>
            <c:size val="4"/>
            <c:spPr>
              <a:solidFill>
                <a:srgbClr val="000080"/>
              </a:solidFill>
              <a:ln>
                <a:solidFill>
                  <a:srgbClr val="000080"/>
                </a:solidFill>
                <a:prstDash val="solid"/>
              </a:ln>
            </c:spPr>
          </c:marker>
          <c:xVal>
            <c:numRef>
              <c:f>[0]!x_achse</c:f>
              <c:numCache>
                <c:formatCode>0.0</c:formatCode>
                <c:ptCount val="2"/>
                <c:pt idx="0">
                  <c:v>0</c:v>
                </c:pt>
                <c:pt idx="1">
                  <c:v>0</c:v>
                </c:pt>
              </c:numCache>
            </c:numRef>
          </c:xVal>
          <c:yVal>
            <c:numRef>
              <c:f>[0]!y_achse</c:f>
              <c:numCache>
                <c:formatCode>0</c:formatCode>
                <c:ptCount val="2"/>
                <c:pt idx="0">
                  <c:v>0</c:v>
                </c:pt>
                <c:pt idx="1">
                  <c:v>0</c:v>
                </c:pt>
              </c:numCache>
            </c:numRef>
          </c:yVal>
          <c:smooth val="0"/>
          <c:extLst>
            <c:ext xmlns:c16="http://schemas.microsoft.com/office/drawing/2014/chart" uri="{C3380CC4-5D6E-409C-BE32-E72D297353CC}">
              <c16:uniqueId val="{00000000-F248-4528-AA6B-886AFEECEF78}"/>
            </c:ext>
          </c:extLst>
        </c:ser>
        <c:dLbls>
          <c:showLegendKey val="0"/>
          <c:showVal val="0"/>
          <c:showCatName val="0"/>
          <c:showSerName val="0"/>
          <c:showPercent val="0"/>
          <c:showBubbleSize val="0"/>
        </c:dLbls>
        <c:axId val="-2015702280"/>
        <c:axId val="-2015694728"/>
      </c:scatterChart>
      <c:valAx>
        <c:axId val="-2015702280"/>
        <c:scaling>
          <c:orientation val="minMax"/>
        </c:scaling>
        <c:delete val="0"/>
        <c:axPos val="b"/>
        <c:title>
          <c:tx>
            <c:rich>
              <a:bodyPr/>
              <a:lstStyle/>
              <a:p>
                <a:pPr>
                  <a:defRPr sz="1025" b="0" i="0" u="none" strike="noStrike" baseline="0">
                    <a:solidFill>
                      <a:srgbClr val="000000"/>
                    </a:solidFill>
                    <a:latin typeface="Arial"/>
                    <a:ea typeface="Arial"/>
                    <a:cs typeface="Arial"/>
                  </a:defRPr>
                </a:pPr>
                <a:r>
                  <a:rPr lang="de-CH"/>
                  <a:t>km</a:t>
                </a:r>
              </a:p>
            </c:rich>
          </c:tx>
          <c:layout>
            <c:manualLayout>
              <c:xMode val="edge"/>
              <c:yMode val="edge"/>
              <c:x val="0.51434936006394705"/>
              <c:y val="0.93873180966992298"/>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2015694728"/>
        <c:crosses val="autoZero"/>
        <c:crossBetween val="midCat"/>
      </c:valAx>
      <c:valAx>
        <c:axId val="-2015694728"/>
        <c:scaling>
          <c:orientation val="minMax"/>
        </c:scaling>
        <c:delete val="0"/>
        <c:axPos val="l"/>
        <c:majorGridlines>
          <c:spPr>
            <a:ln w="3175">
              <a:solidFill>
                <a:srgbClr val="000000"/>
              </a:solidFill>
              <a:prstDash val="sysDash"/>
            </a:ln>
          </c:spPr>
        </c:majorGridlines>
        <c:title>
          <c:tx>
            <c:rich>
              <a:bodyPr/>
              <a:lstStyle/>
              <a:p>
                <a:pPr>
                  <a:defRPr sz="1025" b="0" i="0" u="none" strike="noStrike" baseline="0">
                    <a:solidFill>
                      <a:srgbClr val="000000"/>
                    </a:solidFill>
                    <a:latin typeface="Arial"/>
                    <a:ea typeface="Arial"/>
                    <a:cs typeface="Arial"/>
                  </a:defRPr>
                </a:pPr>
                <a:r>
                  <a:rPr lang="de-CH"/>
                  <a:t>m</a:t>
                </a:r>
              </a:p>
            </c:rich>
          </c:tx>
          <c:layout>
            <c:manualLayout>
              <c:xMode val="edge"/>
              <c:yMode val="edge"/>
              <c:x val="9.9337553634267096E-3"/>
              <c:y val="0.4682717776323799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2015702280"/>
        <c:crosses val="autoZero"/>
        <c:crossBetween val="midCat"/>
        <c:majorUnit val="200"/>
      </c:valAx>
      <c:spPr>
        <a:solidFill>
          <a:srgbClr val="C0C0C0"/>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982922</xdr:colOff>
      <xdr:row>0</xdr:row>
      <xdr:rowOff>413731</xdr:rowOff>
    </xdr:from>
    <xdr:to>
      <xdr:col>12</xdr:col>
      <xdr:colOff>1476010</xdr:colOff>
      <xdr:row>3</xdr:row>
      <xdr:rowOff>166911</xdr:rowOff>
    </xdr:to>
    <xdr:pic>
      <xdr:nvPicPr>
        <xdr:cNvPr id="6" name="Picture 2">
          <a:extLst>
            <a:ext uri="{FF2B5EF4-FFF2-40B4-BE49-F238E27FC236}">
              <a16:creationId xmlns:a16="http://schemas.microsoft.com/office/drawing/2014/main" id="{A9AD94AA-64E1-48D2-8276-2B54D8038EFF}"/>
            </a:ext>
          </a:extLst>
        </xdr:cNvPr>
        <xdr:cNvPicPr>
          <a:picLocks noChangeAspect="1" noChangeArrowheads="1"/>
        </xdr:cNvPicPr>
      </xdr:nvPicPr>
      <xdr:blipFill>
        <a:blip xmlns:r="http://schemas.openxmlformats.org/officeDocument/2006/relationships" r:embed="rId1"/>
        <a:stretch>
          <a:fillRect/>
        </a:stretch>
      </xdr:blipFill>
      <xdr:spPr bwMode="auto">
        <a:xfrm>
          <a:off x="7491672" y="413731"/>
          <a:ext cx="493088" cy="504597"/>
        </a:xfrm>
        <a:prstGeom prst="rect">
          <a:avLst/>
        </a:prstGeom>
        <a:noFill/>
        <a:ln>
          <a:noFill/>
        </a:ln>
        <a:extLst/>
      </xdr:spPr>
    </xdr:pic>
    <xdr:clientData/>
  </xdr:twoCellAnchor>
  <xdr:twoCellAnchor>
    <xdr:from>
      <xdr:col>10</xdr:col>
      <xdr:colOff>137582</xdr:colOff>
      <xdr:row>0</xdr:row>
      <xdr:rowOff>402167</xdr:rowOff>
    </xdr:from>
    <xdr:to>
      <xdr:col>12</xdr:col>
      <xdr:colOff>652947</xdr:colOff>
      <xdr:row>3</xdr:row>
      <xdr:rowOff>188861</xdr:rowOff>
    </xdr:to>
    <xdr:pic>
      <xdr:nvPicPr>
        <xdr:cNvPr id="7" name="Picture 4">
          <a:extLst>
            <a:ext uri="{FF2B5EF4-FFF2-40B4-BE49-F238E27FC236}">
              <a16:creationId xmlns:a16="http://schemas.microsoft.com/office/drawing/2014/main" id="{DFCD1933-0E86-4927-902C-20C2581DA40E}"/>
            </a:ext>
          </a:extLst>
        </xdr:cNvPr>
        <xdr:cNvPicPr>
          <a:picLocks noChangeAspect="1" noChangeArrowheads="1"/>
        </xdr:cNvPicPr>
      </xdr:nvPicPr>
      <xdr:blipFill>
        <a:blip xmlns:r="http://schemas.openxmlformats.org/officeDocument/2006/relationships" r:embed="rId2"/>
        <a:stretch>
          <a:fillRect/>
        </a:stretch>
      </xdr:blipFill>
      <xdr:spPr bwMode="auto">
        <a:xfrm>
          <a:off x="5683249" y="402167"/>
          <a:ext cx="1478448" cy="53811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2700">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632460</xdr:colOff>
      <xdr:row>26</xdr:row>
      <xdr:rowOff>137160</xdr:rowOff>
    </xdr:to>
    <xdr:graphicFrame macro="">
      <xdr:nvGraphicFramePr>
        <xdr:cNvPr id="7185" name="Diagramm 1">
          <a:extLst>
            <a:ext uri="{FF2B5EF4-FFF2-40B4-BE49-F238E27FC236}">
              <a16:creationId xmlns:a16="http://schemas.microsoft.com/office/drawing/2014/main" id="{00000000-0008-0000-0100-000011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919423</xdr:colOff>
      <xdr:row>0</xdr:row>
      <xdr:rowOff>413732</xdr:rowOff>
    </xdr:from>
    <xdr:to>
      <xdr:col>12</xdr:col>
      <xdr:colOff>1412511</xdr:colOff>
      <xdr:row>3</xdr:row>
      <xdr:rowOff>166912</xdr:rowOff>
    </xdr:to>
    <xdr:pic>
      <xdr:nvPicPr>
        <xdr:cNvPr id="4" name="Picture 2">
          <a:extLst>
            <a:ext uri="{FF2B5EF4-FFF2-40B4-BE49-F238E27FC236}">
              <a16:creationId xmlns:a16="http://schemas.microsoft.com/office/drawing/2014/main" id="{973E6CA9-D0F1-4DF4-A614-1816E9ABC1C2}"/>
            </a:ext>
          </a:extLst>
        </xdr:cNvPr>
        <xdr:cNvPicPr>
          <a:picLocks noChangeAspect="1" noChangeArrowheads="1"/>
        </xdr:cNvPicPr>
      </xdr:nvPicPr>
      <xdr:blipFill>
        <a:blip xmlns:r="http://schemas.openxmlformats.org/officeDocument/2006/relationships" r:embed="rId1"/>
        <a:stretch>
          <a:fillRect/>
        </a:stretch>
      </xdr:blipFill>
      <xdr:spPr bwMode="auto">
        <a:xfrm>
          <a:off x="7375256" y="413732"/>
          <a:ext cx="493088" cy="504597"/>
        </a:xfrm>
        <a:prstGeom prst="rect">
          <a:avLst/>
        </a:prstGeom>
        <a:noFill/>
        <a:ln>
          <a:noFill/>
        </a:ln>
        <a:extLst/>
      </xdr:spPr>
    </xdr:pic>
    <xdr:clientData/>
  </xdr:twoCellAnchor>
  <xdr:twoCellAnchor>
    <xdr:from>
      <xdr:col>10</xdr:col>
      <xdr:colOff>74083</xdr:colOff>
      <xdr:row>0</xdr:row>
      <xdr:rowOff>402168</xdr:rowOff>
    </xdr:from>
    <xdr:to>
      <xdr:col>12</xdr:col>
      <xdr:colOff>589448</xdr:colOff>
      <xdr:row>3</xdr:row>
      <xdr:rowOff>188862</xdr:rowOff>
    </xdr:to>
    <xdr:pic>
      <xdr:nvPicPr>
        <xdr:cNvPr id="5" name="Picture 4">
          <a:extLst>
            <a:ext uri="{FF2B5EF4-FFF2-40B4-BE49-F238E27FC236}">
              <a16:creationId xmlns:a16="http://schemas.microsoft.com/office/drawing/2014/main" id="{7AB9F120-DEE6-4D4F-8A63-25BEF11F5CFE}"/>
            </a:ext>
          </a:extLst>
        </xdr:cNvPr>
        <xdr:cNvPicPr>
          <a:picLocks noChangeAspect="1" noChangeArrowheads="1"/>
        </xdr:cNvPicPr>
      </xdr:nvPicPr>
      <xdr:blipFill>
        <a:blip xmlns:r="http://schemas.openxmlformats.org/officeDocument/2006/relationships" r:embed="rId2"/>
        <a:stretch>
          <a:fillRect/>
        </a:stretch>
      </xdr:blipFill>
      <xdr:spPr bwMode="auto">
        <a:xfrm>
          <a:off x="5566833" y="402168"/>
          <a:ext cx="1478448" cy="53811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2700">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277907</xdr:rowOff>
    </xdr:from>
    <xdr:to>
      <xdr:col>2</xdr:col>
      <xdr:colOff>6700350</xdr:colOff>
      <xdr:row>6</xdr:row>
      <xdr:rowOff>376519</xdr:rowOff>
    </xdr:to>
    <xdr:pic>
      <xdr:nvPicPr>
        <xdr:cNvPr id="81" name="Grafik 80">
          <a:extLst>
            <a:ext uri="{FF2B5EF4-FFF2-40B4-BE49-F238E27FC236}">
              <a16:creationId xmlns:a16="http://schemas.microsoft.com/office/drawing/2014/main" id="{00000000-0008-0000-0300-000051000000}"/>
            </a:ext>
          </a:extLst>
        </xdr:cNvPr>
        <xdr:cNvPicPr/>
      </xdr:nvPicPr>
      <xdr:blipFill rotWithShape="1">
        <a:blip xmlns:r="http://schemas.openxmlformats.org/officeDocument/2006/relationships" r:embed="rId1"/>
        <a:srcRect l="52443" t="22162" r="3113" b="8338"/>
        <a:stretch/>
      </xdr:blipFill>
      <xdr:spPr bwMode="auto">
        <a:xfrm>
          <a:off x="0" y="277907"/>
          <a:ext cx="7265126" cy="3550024"/>
        </a:xfrm>
        <a:prstGeom prst="rect">
          <a:avLst/>
        </a:prstGeom>
        <a:ln>
          <a:noFill/>
        </a:ln>
        <a:extLst>
          <a:ext uri="{53640926-AAD7-44d8-BBD7-CCE9431645EC}">
            <a14:shadowObscured xmlns="" xmlns:a14="http://schemas.microsoft.com/office/drawing/2010/main"/>
          </a:ext>
        </a:extLst>
      </xdr:spPr>
    </xdr:pic>
    <xdr:clientData/>
  </xdr:twoCellAnchor>
  <xdr:twoCellAnchor>
    <xdr:from>
      <xdr:col>0</xdr:col>
      <xdr:colOff>68580</xdr:colOff>
      <xdr:row>9</xdr:row>
      <xdr:rowOff>367520</xdr:rowOff>
    </xdr:from>
    <xdr:to>
      <xdr:col>3</xdr:col>
      <xdr:colOff>7892</xdr:colOff>
      <xdr:row>30</xdr:row>
      <xdr:rowOff>76204</xdr:rowOff>
    </xdr:to>
    <xdr:grpSp>
      <xdr:nvGrpSpPr>
        <xdr:cNvPr id="25875" name="Group 115">
          <a:extLst>
            <a:ext uri="{FF2B5EF4-FFF2-40B4-BE49-F238E27FC236}">
              <a16:creationId xmlns:a16="http://schemas.microsoft.com/office/drawing/2014/main" id="{00000000-0008-0000-0300-000013650000}"/>
            </a:ext>
          </a:extLst>
        </xdr:cNvPr>
        <xdr:cNvGrpSpPr>
          <a:grpSpLocks/>
        </xdr:cNvGrpSpPr>
      </xdr:nvGrpSpPr>
      <xdr:grpSpPr bwMode="auto">
        <a:xfrm>
          <a:off x="68580" y="5374949"/>
          <a:ext cx="7137491" cy="7110969"/>
          <a:chOff x="8" y="477"/>
          <a:chExt cx="737" cy="695"/>
        </a:xfrm>
      </xdr:grpSpPr>
      <xdr:sp macro="" textlink="">
        <xdr:nvSpPr>
          <xdr:cNvPr id="9221" name="Text Box 5">
            <a:extLst>
              <a:ext uri="{FF2B5EF4-FFF2-40B4-BE49-F238E27FC236}">
                <a16:creationId xmlns:a16="http://schemas.microsoft.com/office/drawing/2014/main" id="{00000000-0008-0000-0300-000005240000}"/>
              </a:ext>
            </a:extLst>
          </xdr:cNvPr>
          <xdr:cNvSpPr txBox="1">
            <a:spLocks noChangeArrowheads="1"/>
          </xdr:cNvSpPr>
        </xdr:nvSpPr>
        <xdr:spPr bwMode="auto">
          <a:xfrm>
            <a:off x="46" y="477"/>
            <a:ext cx="699" cy="69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CH" sz="1240" b="0" i="0" u="none" strike="noStrike" baseline="0">
                <a:solidFill>
                  <a:srgbClr val="000000"/>
                </a:solidFill>
                <a:latin typeface="Arial"/>
                <a:cs typeface="Arial"/>
              </a:rPr>
              <a:t>Stabilire delle tappe sul percorso badando che i punti più alti e più bassi siano sempre inseriti quale tappa.</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Inserire qui l’altitudine del punto di tappa. Se l’altitudine non è scritta sulla carta deve essere stabilita per mezzo delle curve di livello. L’equidistanza è indicata in basso sulle cartine (20 m nelle Alpi e 10 m nell’Altipiano e nel Giura).</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Inserire qui il dislivello tra i due punti espresso in ettometri. Indicare con un + la salita, con – la discesa.</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Inserire qui la distanza tra i due punti di tappa, misurata lungo il sentiero. La distanza va espressa in chilometri.</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I chilometri sforzo si calcolano sommando la distanza in km (colonna 4) e il dislivello in salita in hm (colonna 3). Ignorare la discesa (discesa ripida vedi riquadro).</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Il tempo di marcia si ottiene moltiplicando i chilometri sforzo per il fattore velocità.</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Qui si somma progressivamente la distanza.</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Qui si sommano progressivamente i chilometri sforzo.</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In questa colonna è possibile pianificare gli orari di partenza</a:t>
            </a:r>
          </a:p>
          <a:p>
            <a:pPr algn="l" rtl="0">
              <a:defRPr sz="1000"/>
            </a:pPr>
            <a:r>
              <a:rPr lang="de-CH" sz="1240" b="0" i="0" u="none" strike="noStrike" baseline="0">
                <a:solidFill>
                  <a:srgbClr val="000000"/>
                </a:solidFill>
                <a:latin typeface="Arial"/>
                <a:cs typeface="Arial"/>
              </a:rPr>
              <a:t>dai vari punti di tappa in base al tempo di marcia calcolato. Nella prima riga si inserisce l’orario di partenza dell’escursione. Non dimenticare di prevedere delle pause.</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Qui è possibile indicare gli orari di passaggio effettivi durante l’escursione. In questo modo è possibile controllare se la pianificazione è corretta o se deve essere rivista.</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Qui possono essere inserite le pause effettuate nei vari punti del percorso. </a:t>
            </a:r>
          </a:p>
          <a:p>
            <a:pPr algn="l" rtl="0">
              <a:defRPr sz="1000"/>
            </a:pPr>
            <a:endParaRPr lang="de-CH" sz="1240" b="0" i="0" u="none" strike="noStrike" baseline="0">
              <a:solidFill>
                <a:srgbClr val="000000"/>
              </a:solidFill>
              <a:latin typeface="Arial"/>
              <a:cs typeface="Arial"/>
            </a:endParaRPr>
          </a:p>
          <a:p>
            <a:pPr algn="l" rtl="0">
              <a:defRPr sz="1000"/>
            </a:pPr>
            <a:r>
              <a:rPr lang="de-CH" sz="1240" b="0" i="0" u="none" strike="noStrike" baseline="0">
                <a:solidFill>
                  <a:srgbClr val="000000"/>
                </a:solidFill>
                <a:latin typeface="Arial"/>
                <a:cs typeface="Arial"/>
              </a:rPr>
              <a:t>Qui va inserito il fattore di velocità.</a:t>
            </a:r>
            <a:endParaRPr lang="de-CH" sz="1240"/>
          </a:p>
        </xdr:txBody>
      </xdr:sp>
      <xdr:grpSp>
        <xdr:nvGrpSpPr>
          <xdr:cNvPr id="25917" name="Group 62">
            <a:extLst>
              <a:ext uri="{FF2B5EF4-FFF2-40B4-BE49-F238E27FC236}">
                <a16:creationId xmlns:a16="http://schemas.microsoft.com/office/drawing/2014/main" id="{00000000-0008-0000-0300-00003D650000}"/>
              </a:ext>
            </a:extLst>
          </xdr:cNvPr>
          <xdr:cNvGrpSpPr>
            <a:grpSpLocks/>
          </xdr:cNvGrpSpPr>
        </xdr:nvGrpSpPr>
        <xdr:grpSpPr bwMode="auto">
          <a:xfrm>
            <a:off x="8" y="482"/>
            <a:ext cx="27" cy="27"/>
            <a:chOff x="0" y="571"/>
            <a:chExt cx="27" cy="27"/>
          </a:xfrm>
        </xdr:grpSpPr>
        <xdr:sp macro="" textlink="">
          <xdr:nvSpPr>
            <xdr:cNvPr id="25951" name="Oval 6">
              <a:extLst>
                <a:ext uri="{FF2B5EF4-FFF2-40B4-BE49-F238E27FC236}">
                  <a16:creationId xmlns:a16="http://schemas.microsoft.com/office/drawing/2014/main" id="{00000000-0008-0000-0300-00005F650000}"/>
                </a:ext>
              </a:extLst>
            </xdr:cNvPr>
            <xdr:cNvSpPr>
              <a:spLocks noChangeArrowheads="1"/>
            </xdr:cNvSpPr>
          </xdr:nvSpPr>
          <xdr:spPr bwMode="auto">
            <a:xfrm>
              <a:off x="0" y="571"/>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2" y="573"/>
              <a:ext cx="24" cy="23"/>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a:t>
              </a:r>
              <a:endParaRPr lang="de-CH"/>
            </a:p>
          </xdr:txBody>
        </xdr:sp>
      </xdr:grpSp>
      <xdr:grpSp>
        <xdr:nvGrpSpPr>
          <xdr:cNvPr id="25918" name="Group 66">
            <a:extLst>
              <a:ext uri="{FF2B5EF4-FFF2-40B4-BE49-F238E27FC236}">
                <a16:creationId xmlns:a16="http://schemas.microsoft.com/office/drawing/2014/main" id="{00000000-0008-0000-0300-00003E650000}"/>
              </a:ext>
            </a:extLst>
          </xdr:cNvPr>
          <xdr:cNvGrpSpPr>
            <a:grpSpLocks/>
          </xdr:cNvGrpSpPr>
        </xdr:nvGrpSpPr>
        <xdr:grpSpPr bwMode="auto">
          <a:xfrm>
            <a:off x="8" y="543"/>
            <a:ext cx="27" cy="27"/>
            <a:chOff x="0" y="632"/>
            <a:chExt cx="27" cy="27"/>
          </a:xfrm>
        </xdr:grpSpPr>
        <xdr:sp macro="" textlink="">
          <xdr:nvSpPr>
            <xdr:cNvPr id="25949" name="Oval 11">
              <a:extLst>
                <a:ext uri="{FF2B5EF4-FFF2-40B4-BE49-F238E27FC236}">
                  <a16:creationId xmlns:a16="http://schemas.microsoft.com/office/drawing/2014/main" id="{00000000-0008-0000-0300-00005D650000}"/>
                </a:ext>
              </a:extLst>
            </xdr:cNvPr>
            <xdr:cNvSpPr>
              <a:spLocks noChangeArrowheads="1"/>
            </xdr:cNvSpPr>
          </xdr:nvSpPr>
          <xdr:spPr bwMode="auto">
            <a:xfrm>
              <a:off x="0" y="63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28" name="Text Box 12">
              <a:extLst>
                <a:ext uri="{FF2B5EF4-FFF2-40B4-BE49-F238E27FC236}">
                  <a16:creationId xmlns:a16="http://schemas.microsoft.com/office/drawing/2014/main" id="{00000000-0008-0000-0300-00000C240000}"/>
                </a:ext>
              </a:extLst>
            </xdr:cNvPr>
            <xdr:cNvSpPr txBox="1">
              <a:spLocks noChangeArrowheads="1"/>
            </xdr:cNvSpPr>
          </xdr:nvSpPr>
          <xdr:spPr bwMode="auto">
            <a:xfrm>
              <a:off x="2" y="634"/>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2</a:t>
              </a:r>
              <a:endParaRPr lang="de-CH"/>
            </a:p>
          </xdr:txBody>
        </xdr:sp>
      </xdr:grpSp>
      <xdr:grpSp>
        <xdr:nvGrpSpPr>
          <xdr:cNvPr id="25919" name="Group 78">
            <a:extLst>
              <a:ext uri="{FF2B5EF4-FFF2-40B4-BE49-F238E27FC236}">
                <a16:creationId xmlns:a16="http://schemas.microsoft.com/office/drawing/2014/main" id="{00000000-0008-0000-0300-00003F650000}"/>
              </a:ext>
            </a:extLst>
          </xdr:cNvPr>
          <xdr:cNvGrpSpPr>
            <a:grpSpLocks/>
          </xdr:cNvGrpSpPr>
        </xdr:nvGrpSpPr>
        <xdr:grpSpPr bwMode="auto">
          <a:xfrm>
            <a:off x="8" y="707"/>
            <a:ext cx="27" cy="27"/>
            <a:chOff x="0" y="796"/>
            <a:chExt cx="27" cy="27"/>
          </a:xfrm>
        </xdr:grpSpPr>
        <xdr:sp macro="" textlink="">
          <xdr:nvSpPr>
            <xdr:cNvPr id="25947" name="Oval 14">
              <a:extLst>
                <a:ext uri="{FF2B5EF4-FFF2-40B4-BE49-F238E27FC236}">
                  <a16:creationId xmlns:a16="http://schemas.microsoft.com/office/drawing/2014/main" id="{00000000-0008-0000-0300-00005B650000}"/>
                </a:ext>
              </a:extLst>
            </xdr:cNvPr>
            <xdr:cNvSpPr>
              <a:spLocks noChangeArrowheads="1"/>
            </xdr:cNvSpPr>
          </xdr:nvSpPr>
          <xdr:spPr bwMode="auto">
            <a:xfrm>
              <a:off x="0" y="796"/>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1" name="Text Box 15">
              <a:extLst>
                <a:ext uri="{FF2B5EF4-FFF2-40B4-BE49-F238E27FC236}">
                  <a16:creationId xmlns:a16="http://schemas.microsoft.com/office/drawing/2014/main" id="{00000000-0008-0000-0300-00000F240000}"/>
                </a:ext>
              </a:extLst>
            </xdr:cNvPr>
            <xdr:cNvSpPr txBox="1">
              <a:spLocks noChangeArrowheads="1"/>
            </xdr:cNvSpPr>
          </xdr:nvSpPr>
          <xdr:spPr bwMode="auto">
            <a:xfrm>
              <a:off x="2" y="798"/>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5</a:t>
              </a:r>
              <a:endParaRPr lang="de-CH"/>
            </a:p>
          </xdr:txBody>
        </xdr:sp>
      </xdr:grpSp>
      <xdr:grpSp>
        <xdr:nvGrpSpPr>
          <xdr:cNvPr id="25920" name="Group 70">
            <a:extLst>
              <a:ext uri="{FF2B5EF4-FFF2-40B4-BE49-F238E27FC236}">
                <a16:creationId xmlns:a16="http://schemas.microsoft.com/office/drawing/2014/main" id="{00000000-0008-0000-0300-000040650000}"/>
              </a:ext>
            </a:extLst>
          </xdr:cNvPr>
          <xdr:cNvGrpSpPr>
            <a:grpSpLocks/>
          </xdr:cNvGrpSpPr>
        </xdr:nvGrpSpPr>
        <xdr:grpSpPr bwMode="auto">
          <a:xfrm>
            <a:off x="8" y="603"/>
            <a:ext cx="27" cy="27"/>
            <a:chOff x="0" y="692"/>
            <a:chExt cx="27" cy="27"/>
          </a:xfrm>
        </xdr:grpSpPr>
        <xdr:sp macro="" textlink="">
          <xdr:nvSpPr>
            <xdr:cNvPr id="25945" name="Oval 17">
              <a:extLst>
                <a:ext uri="{FF2B5EF4-FFF2-40B4-BE49-F238E27FC236}">
                  <a16:creationId xmlns:a16="http://schemas.microsoft.com/office/drawing/2014/main" id="{00000000-0008-0000-0300-000059650000}"/>
                </a:ext>
              </a:extLst>
            </xdr:cNvPr>
            <xdr:cNvSpPr>
              <a:spLocks noChangeArrowheads="1"/>
            </xdr:cNvSpPr>
          </xdr:nvSpPr>
          <xdr:spPr bwMode="auto">
            <a:xfrm>
              <a:off x="0" y="69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4" name="Text Box 18">
              <a:extLst>
                <a:ext uri="{FF2B5EF4-FFF2-40B4-BE49-F238E27FC236}">
                  <a16:creationId xmlns:a16="http://schemas.microsoft.com/office/drawing/2014/main" id="{00000000-0008-0000-0300-000012240000}"/>
                </a:ext>
              </a:extLst>
            </xdr:cNvPr>
            <xdr:cNvSpPr txBox="1">
              <a:spLocks noChangeArrowheads="1"/>
            </xdr:cNvSpPr>
          </xdr:nvSpPr>
          <xdr:spPr bwMode="auto">
            <a:xfrm>
              <a:off x="2" y="694"/>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3</a:t>
              </a:r>
              <a:endParaRPr lang="de-CH"/>
            </a:p>
          </xdr:txBody>
        </xdr:sp>
      </xdr:grpSp>
      <xdr:grpSp>
        <xdr:nvGrpSpPr>
          <xdr:cNvPr id="25921" name="Group 106">
            <a:extLst>
              <a:ext uri="{FF2B5EF4-FFF2-40B4-BE49-F238E27FC236}">
                <a16:creationId xmlns:a16="http://schemas.microsoft.com/office/drawing/2014/main" id="{00000000-0008-0000-0300-000041650000}"/>
              </a:ext>
            </a:extLst>
          </xdr:cNvPr>
          <xdr:cNvGrpSpPr>
            <a:grpSpLocks/>
          </xdr:cNvGrpSpPr>
        </xdr:nvGrpSpPr>
        <xdr:grpSpPr bwMode="auto">
          <a:xfrm>
            <a:off x="8" y="1020"/>
            <a:ext cx="28" cy="27"/>
            <a:chOff x="0" y="1109"/>
            <a:chExt cx="28" cy="27"/>
          </a:xfrm>
        </xdr:grpSpPr>
        <xdr:sp macro="" textlink="">
          <xdr:nvSpPr>
            <xdr:cNvPr id="25943" name="Oval 20">
              <a:extLst>
                <a:ext uri="{FF2B5EF4-FFF2-40B4-BE49-F238E27FC236}">
                  <a16:creationId xmlns:a16="http://schemas.microsoft.com/office/drawing/2014/main" id="{00000000-0008-0000-0300-000057650000}"/>
                </a:ext>
              </a:extLst>
            </xdr:cNvPr>
            <xdr:cNvSpPr>
              <a:spLocks noChangeArrowheads="1"/>
            </xdr:cNvSpPr>
          </xdr:nvSpPr>
          <xdr:spPr bwMode="auto">
            <a:xfrm>
              <a:off x="0" y="1109"/>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37" name="Text Box 21">
              <a:extLst>
                <a:ext uri="{FF2B5EF4-FFF2-40B4-BE49-F238E27FC236}">
                  <a16:creationId xmlns:a16="http://schemas.microsoft.com/office/drawing/2014/main" id="{00000000-0008-0000-0300-000015240000}"/>
                </a:ext>
              </a:extLst>
            </xdr:cNvPr>
            <xdr:cNvSpPr txBox="1">
              <a:spLocks noChangeArrowheads="1"/>
            </xdr:cNvSpPr>
          </xdr:nvSpPr>
          <xdr:spPr bwMode="auto">
            <a:xfrm>
              <a:off x="0" y="1112"/>
              <a:ext cx="28" cy="23"/>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12</a:t>
              </a:r>
              <a:endParaRPr lang="de-CH"/>
            </a:p>
          </xdr:txBody>
        </xdr:sp>
      </xdr:grpSp>
      <xdr:grpSp>
        <xdr:nvGrpSpPr>
          <xdr:cNvPr id="25922" name="Group 86">
            <a:extLst>
              <a:ext uri="{FF2B5EF4-FFF2-40B4-BE49-F238E27FC236}">
                <a16:creationId xmlns:a16="http://schemas.microsoft.com/office/drawing/2014/main" id="{00000000-0008-0000-0300-000042650000}"/>
              </a:ext>
            </a:extLst>
          </xdr:cNvPr>
          <xdr:cNvGrpSpPr>
            <a:grpSpLocks/>
          </xdr:cNvGrpSpPr>
        </xdr:nvGrpSpPr>
        <xdr:grpSpPr bwMode="auto">
          <a:xfrm>
            <a:off x="8" y="790"/>
            <a:ext cx="27" cy="27"/>
            <a:chOff x="0" y="879"/>
            <a:chExt cx="27" cy="27"/>
          </a:xfrm>
        </xdr:grpSpPr>
        <xdr:sp macro="" textlink="">
          <xdr:nvSpPr>
            <xdr:cNvPr id="25941" name="Oval 23">
              <a:extLst>
                <a:ext uri="{FF2B5EF4-FFF2-40B4-BE49-F238E27FC236}">
                  <a16:creationId xmlns:a16="http://schemas.microsoft.com/office/drawing/2014/main" id="{00000000-0008-0000-0300-000055650000}"/>
                </a:ext>
              </a:extLst>
            </xdr:cNvPr>
            <xdr:cNvSpPr>
              <a:spLocks noChangeArrowheads="1"/>
            </xdr:cNvSpPr>
          </xdr:nvSpPr>
          <xdr:spPr bwMode="auto">
            <a:xfrm>
              <a:off x="0" y="879"/>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0" name="Text Box 24">
              <a:extLst>
                <a:ext uri="{FF2B5EF4-FFF2-40B4-BE49-F238E27FC236}">
                  <a16:creationId xmlns:a16="http://schemas.microsoft.com/office/drawing/2014/main" id="{00000000-0008-0000-0300-000018240000}"/>
                </a:ext>
              </a:extLst>
            </xdr:cNvPr>
            <xdr:cNvSpPr txBox="1">
              <a:spLocks noChangeArrowheads="1"/>
            </xdr:cNvSpPr>
          </xdr:nvSpPr>
          <xdr:spPr bwMode="auto">
            <a:xfrm>
              <a:off x="3" y="882"/>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7</a:t>
              </a:r>
              <a:endParaRPr lang="de-CH"/>
            </a:p>
          </xdr:txBody>
        </xdr:sp>
      </xdr:grpSp>
      <xdr:grpSp>
        <xdr:nvGrpSpPr>
          <xdr:cNvPr id="25923" name="Group 94">
            <a:extLst>
              <a:ext uri="{FF2B5EF4-FFF2-40B4-BE49-F238E27FC236}">
                <a16:creationId xmlns:a16="http://schemas.microsoft.com/office/drawing/2014/main" id="{00000000-0008-0000-0300-000043650000}"/>
              </a:ext>
            </a:extLst>
          </xdr:cNvPr>
          <xdr:cNvGrpSpPr>
            <a:grpSpLocks/>
          </xdr:cNvGrpSpPr>
        </xdr:nvGrpSpPr>
        <xdr:grpSpPr bwMode="auto">
          <a:xfrm>
            <a:off x="8" y="879"/>
            <a:ext cx="27" cy="27"/>
            <a:chOff x="0" y="968"/>
            <a:chExt cx="27" cy="27"/>
          </a:xfrm>
        </xdr:grpSpPr>
        <xdr:sp macro="" textlink="">
          <xdr:nvSpPr>
            <xdr:cNvPr id="25939" name="Oval 26">
              <a:extLst>
                <a:ext uri="{FF2B5EF4-FFF2-40B4-BE49-F238E27FC236}">
                  <a16:creationId xmlns:a16="http://schemas.microsoft.com/office/drawing/2014/main" id="{00000000-0008-0000-0300-000053650000}"/>
                </a:ext>
              </a:extLst>
            </xdr:cNvPr>
            <xdr:cNvSpPr>
              <a:spLocks noChangeArrowheads="1"/>
            </xdr:cNvSpPr>
          </xdr:nvSpPr>
          <xdr:spPr bwMode="auto">
            <a:xfrm>
              <a:off x="0" y="968"/>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3" name="Text Box 27">
              <a:extLst>
                <a:ext uri="{FF2B5EF4-FFF2-40B4-BE49-F238E27FC236}">
                  <a16:creationId xmlns:a16="http://schemas.microsoft.com/office/drawing/2014/main" id="{00000000-0008-0000-0300-00001B240000}"/>
                </a:ext>
              </a:extLst>
            </xdr:cNvPr>
            <xdr:cNvSpPr txBox="1">
              <a:spLocks noChangeArrowheads="1"/>
            </xdr:cNvSpPr>
          </xdr:nvSpPr>
          <xdr:spPr bwMode="auto">
            <a:xfrm>
              <a:off x="2" y="971"/>
              <a:ext cx="24" cy="22"/>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9</a:t>
              </a:r>
              <a:endParaRPr lang="de-CH"/>
            </a:p>
          </xdr:txBody>
        </xdr:sp>
      </xdr:grpSp>
      <xdr:grpSp>
        <xdr:nvGrpSpPr>
          <xdr:cNvPr id="25924" name="Group 90">
            <a:extLst>
              <a:ext uri="{FF2B5EF4-FFF2-40B4-BE49-F238E27FC236}">
                <a16:creationId xmlns:a16="http://schemas.microsoft.com/office/drawing/2014/main" id="{00000000-0008-0000-0300-000044650000}"/>
              </a:ext>
            </a:extLst>
          </xdr:cNvPr>
          <xdr:cNvGrpSpPr>
            <a:grpSpLocks/>
          </xdr:cNvGrpSpPr>
        </xdr:nvGrpSpPr>
        <xdr:grpSpPr bwMode="auto">
          <a:xfrm>
            <a:off x="8" y="825"/>
            <a:ext cx="27" cy="27"/>
            <a:chOff x="0" y="914"/>
            <a:chExt cx="27" cy="27"/>
          </a:xfrm>
        </xdr:grpSpPr>
        <xdr:sp macro="" textlink="">
          <xdr:nvSpPr>
            <xdr:cNvPr id="25937" name="Oval 29">
              <a:extLst>
                <a:ext uri="{FF2B5EF4-FFF2-40B4-BE49-F238E27FC236}">
                  <a16:creationId xmlns:a16="http://schemas.microsoft.com/office/drawing/2014/main" id="{00000000-0008-0000-0300-000051650000}"/>
                </a:ext>
              </a:extLst>
            </xdr:cNvPr>
            <xdr:cNvSpPr>
              <a:spLocks noChangeArrowheads="1"/>
            </xdr:cNvSpPr>
          </xdr:nvSpPr>
          <xdr:spPr bwMode="auto">
            <a:xfrm>
              <a:off x="0" y="914"/>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6" name="Text Box 30">
              <a:extLst>
                <a:ext uri="{FF2B5EF4-FFF2-40B4-BE49-F238E27FC236}">
                  <a16:creationId xmlns:a16="http://schemas.microsoft.com/office/drawing/2014/main" id="{00000000-0008-0000-0300-00001E240000}"/>
                </a:ext>
              </a:extLst>
            </xdr:cNvPr>
            <xdr:cNvSpPr txBox="1">
              <a:spLocks noChangeArrowheads="1"/>
            </xdr:cNvSpPr>
          </xdr:nvSpPr>
          <xdr:spPr bwMode="auto">
            <a:xfrm>
              <a:off x="2" y="915"/>
              <a:ext cx="24" cy="23"/>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8</a:t>
              </a:r>
              <a:endParaRPr lang="de-CH"/>
            </a:p>
          </xdr:txBody>
        </xdr:sp>
      </xdr:grpSp>
      <xdr:grpSp>
        <xdr:nvGrpSpPr>
          <xdr:cNvPr id="25925" name="Group 98">
            <a:extLst>
              <a:ext uri="{FF2B5EF4-FFF2-40B4-BE49-F238E27FC236}">
                <a16:creationId xmlns:a16="http://schemas.microsoft.com/office/drawing/2014/main" id="{00000000-0008-0000-0300-000045650000}"/>
              </a:ext>
            </a:extLst>
          </xdr:cNvPr>
          <xdr:cNvGrpSpPr>
            <a:grpSpLocks/>
          </xdr:cNvGrpSpPr>
        </xdr:nvGrpSpPr>
        <xdr:grpSpPr bwMode="auto">
          <a:xfrm>
            <a:off x="8" y="941"/>
            <a:ext cx="29" cy="27"/>
            <a:chOff x="0" y="1030"/>
            <a:chExt cx="29" cy="27"/>
          </a:xfrm>
        </xdr:grpSpPr>
        <xdr:sp macro="" textlink="">
          <xdr:nvSpPr>
            <xdr:cNvPr id="25935" name="Oval 32">
              <a:extLst>
                <a:ext uri="{FF2B5EF4-FFF2-40B4-BE49-F238E27FC236}">
                  <a16:creationId xmlns:a16="http://schemas.microsoft.com/office/drawing/2014/main" id="{00000000-0008-0000-0300-00004F650000}"/>
                </a:ext>
              </a:extLst>
            </xdr:cNvPr>
            <xdr:cNvSpPr>
              <a:spLocks noChangeArrowheads="1"/>
            </xdr:cNvSpPr>
          </xdr:nvSpPr>
          <xdr:spPr bwMode="auto">
            <a:xfrm>
              <a:off x="0" y="1030"/>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49" name="Text Box 33">
              <a:extLst>
                <a:ext uri="{FF2B5EF4-FFF2-40B4-BE49-F238E27FC236}">
                  <a16:creationId xmlns:a16="http://schemas.microsoft.com/office/drawing/2014/main" id="{00000000-0008-0000-0300-000021240000}"/>
                </a:ext>
              </a:extLst>
            </xdr:cNvPr>
            <xdr:cNvSpPr txBox="1">
              <a:spLocks noChangeArrowheads="1"/>
            </xdr:cNvSpPr>
          </xdr:nvSpPr>
          <xdr:spPr bwMode="auto">
            <a:xfrm>
              <a:off x="0" y="1030"/>
              <a:ext cx="29" cy="27"/>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10</a:t>
              </a:r>
              <a:endParaRPr lang="de-CH"/>
            </a:p>
          </xdr:txBody>
        </xdr:sp>
      </xdr:grpSp>
      <xdr:grpSp>
        <xdr:nvGrpSpPr>
          <xdr:cNvPr id="25926" name="Group 102">
            <a:extLst>
              <a:ext uri="{FF2B5EF4-FFF2-40B4-BE49-F238E27FC236}">
                <a16:creationId xmlns:a16="http://schemas.microsoft.com/office/drawing/2014/main" id="{00000000-0008-0000-0300-000046650000}"/>
              </a:ext>
            </a:extLst>
          </xdr:cNvPr>
          <xdr:cNvGrpSpPr>
            <a:grpSpLocks/>
          </xdr:cNvGrpSpPr>
        </xdr:nvGrpSpPr>
        <xdr:grpSpPr bwMode="auto">
          <a:xfrm>
            <a:off x="8" y="984"/>
            <a:ext cx="29" cy="27"/>
            <a:chOff x="0" y="1073"/>
            <a:chExt cx="29" cy="27"/>
          </a:xfrm>
        </xdr:grpSpPr>
        <xdr:sp macro="" textlink="">
          <xdr:nvSpPr>
            <xdr:cNvPr id="25933" name="Oval 35">
              <a:extLst>
                <a:ext uri="{FF2B5EF4-FFF2-40B4-BE49-F238E27FC236}">
                  <a16:creationId xmlns:a16="http://schemas.microsoft.com/office/drawing/2014/main" id="{00000000-0008-0000-0300-00004D650000}"/>
                </a:ext>
              </a:extLst>
            </xdr:cNvPr>
            <xdr:cNvSpPr>
              <a:spLocks noChangeArrowheads="1"/>
            </xdr:cNvSpPr>
          </xdr:nvSpPr>
          <xdr:spPr bwMode="auto">
            <a:xfrm>
              <a:off x="0" y="107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2" name="Text Box 36">
              <a:extLst>
                <a:ext uri="{FF2B5EF4-FFF2-40B4-BE49-F238E27FC236}">
                  <a16:creationId xmlns:a16="http://schemas.microsoft.com/office/drawing/2014/main" id="{00000000-0008-0000-0300-000024240000}"/>
                </a:ext>
              </a:extLst>
            </xdr:cNvPr>
            <xdr:cNvSpPr txBox="1">
              <a:spLocks noChangeArrowheads="1"/>
            </xdr:cNvSpPr>
          </xdr:nvSpPr>
          <xdr:spPr bwMode="auto">
            <a:xfrm>
              <a:off x="0" y="1074"/>
              <a:ext cx="29"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11</a:t>
              </a:r>
              <a:endParaRPr lang="de-CH"/>
            </a:p>
          </xdr:txBody>
        </xdr:sp>
      </xdr:grpSp>
      <xdr:grpSp>
        <xdr:nvGrpSpPr>
          <xdr:cNvPr id="25927" name="Group 74">
            <a:extLst>
              <a:ext uri="{FF2B5EF4-FFF2-40B4-BE49-F238E27FC236}">
                <a16:creationId xmlns:a16="http://schemas.microsoft.com/office/drawing/2014/main" id="{00000000-0008-0000-0300-000047650000}"/>
              </a:ext>
            </a:extLst>
          </xdr:cNvPr>
          <xdr:cNvGrpSpPr>
            <a:grpSpLocks/>
          </xdr:cNvGrpSpPr>
        </xdr:nvGrpSpPr>
        <xdr:grpSpPr bwMode="auto">
          <a:xfrm>
            <a:off x="8" y="656"/>
            <a:ext cx="27" cy="27"/>
            <a:chOff x="0" y="745"/>
            <a:chExt cx="27" cy="27"/>
          </a:xfrm>
        </xdr:grpSpPr>
        <xdr:sp macro="" textlink="">
          <xdr:nvSpPr>
            <xdr:cNvPr id="25931" name="Oval 38">
              <a:extLst>
                <a:ext uri="{FF2B5EF4-FFF2-40B4-BE49-F238E27FC236}">
                  <a16:creationId xmlns:a16="http://schemas.microsoft.com/office/drawing/2014/main" id="{00000000-0008-0000-0300-00004B650000}"/>
                </a:ext>
              </a:extLst>
            </xdr:cNvPr>
            <xdr:cNvSpPr>
              <a:spLocks noChangeArrowheads="1"/>
            </xdr:cNvSpPr>
          </xdr:nvSpPr>
          <xdr:spPr bwMode="auto">
            <a:xfrm>
              <a:off x="0" y="745"/>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5" name="Text Box 39">
              <a:extLst>
                <a:ext uri="{FF2B5EF4-FFF2-40B4-BE49-F238E27FC236}">
                  <a16:creationId xmlns:a16="http://schemas.microsoft.com/office/drawing/2014/main" id="{00000000-0008-0000-0300-000027240000}"/>
                </a:ext>
              </a:extLst>
            </xdr:cNvPr>
            <xdr:cNvSpPr txBox="1">
              <a:spLocks noChangeArrowheads="1"/>
            </xdr:cNvSpPr>
          </xdr:nvSpPr>
          <xdr:spPr bwMode="auto">
            <a:xfrm>
              <a:off x="2" y="748"/>
              <a:ext cx="24" cy="23"/>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4</a:t>
              </a:r>
              <a:endParaRPr lang="de-CH"/>
            </a:p>
          </xdr:txBody>
        </xdr:sp>
      </xdr:grpSp>
      <xdr:grpSp>
        <xdr:nvGrpSpPr>
          <xdr:cNvPr id="25928" name="Group 82">
            <a:extLst>
              <a:ext uri="{FF2B5EF4-FFF2-40B4-BE49-F238E27FC236}">
                <a16:creationId xmlns:a16="http://schemas.microsoft.com/office/drawing/2014/main" id="{00000000-0008-0000-0300-000048650000}"/>
              </a:ext>
            </a:extLst>
          </xdr:cNvPr>
          <xdr:cNvGrpSpPr>
            <a:grpSpLocks/>
          </xdr:cNvGrpSpPr>
        </xdr:nvGrpSpPr>
        <xdr:grpSpPr bwMode="auto">
          <a:xfrm>
            <a:off x="8" y="754"/>
            <a:ext cx="27" cy="27"/>
            <a:chOff x="0" y="843"/>
            <a:chExt cx="27" cy="27"/>
          </a:xfrm>
        </xdr:grpSpPr>
        <xdr:sp macro="" textlink="">
          <xdr:nvSpPr>
            <xdr:cNvPr id="25929" name="Oval 41">
              <a:extLst>
                <a:ext uri="{FF2B5EF4-FFF2-40B4-BE49-F238E27FC236}">
                  <a16:creationId xmlns:a16="http://schemas.microsoft.com/office/drawing/2014/main" id="{00000000-0008-0000-0300-000049650000}"/>
                </a:ext>
              </a:extLst>
            </xdr:cNvPr>
            <xdr:cNvSpPr>
              <a:spLocks noChangeArrowheads="1"/>
            </xdr:cNvSpPr>
          </xdr:nvSpPr>
          <xdr:spPr bwMode="auto">
            <a:xfrm>
              <a:off x="0" y="84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58" name="Text Box 42">
              <a:extLst>
                <a:ext uri="{FF2B5EF4-FFF2-40B4-BE49-F238E27FC236}">
                  <a16:creationId xmlns:a16="http://schemas.microsoft.com/office/drawing/2014/main" id="{00000000-0008-0000-0300-00002A240000}"/>
                </a:ext>
              </a:extLst>
            </xdr:cNvPr>
            <xdr:cNvSpPr txBox="1">
              <a:spLocks noChangeArrowheads="1"/>
            </xdr:cNvSpPr>
          </xdr:nvSpPr>
          <xdr:spPr bwMode="auto">
            <a:xfrm>
              <a:off x="2" y="845"/>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6</a:t>
              </a:r>
              <a:endParaRPr lang="de-CH"/>
            </a:p>
          </xdr:txBody>
        </xdr:sp>
      </xdr:grpSp>
    </xdr:grpSp>
    <xdr:clientData/>
  </xdr:twoCellAnchor>
  <xdr:twoCellAnchor>
    <xdr:from>
      <xdr:col>0</xdr:col>
      <xdr:colOff>75565</xdr:colOff>
      <xdr:row>7</xdr:row>
      <xdr:rowOff>44450</xdr:rowOff>
    </xdr:from>
    <xdr:to>
      <xdr:col>2</xdr:col>
      <xdr:colOff>4548155</xdr:colOff>
      <xdr:row>9</xdr:row>
      <xdr:rowOff>336645</xdr:rowOff>
    </xdr:to>
    <xdr:sp macro="" textlink="">
      <xdr:nvSpPr>
        <xdr:cNvPr id="9271" name="Text Box 55">
          <a:extLst>
            <a:ext uri="{FF2B5EF4-FFF2-40B4-BE49-F238E27FC236}">
              <a16:creationId xmlns:a16="http://schemas.microsoft.com/office/drawing/2014/main" id="{00000000-0008-0000-0300-000037240000}"/>
            </a:ext>
          </a:extLst>
        </xdr:cNvPr>
        <xdr:cNvSpPr txBox="1">
          <a:spLocks noChangeArrowheads="1"/>
        </xdr:cNvSpPr>
      </xdr:nvSpPr>
      <xdr:spPr bwMode="auto">
        <a:xfrm>
          <a:off x="76200" y="4200525"/>
          <a:ext cx="4886325" cy="11430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CH" sz="1200" b="1" i="0" u="none" strike="noStrike" baseline="0">
              <a:solidFill>
                <a:srgbClr val="000000"/>
              </a:solidFill>
              <a:latin typeface="Arial"/>
              <a:cs typeface="Arial"/>
            </a:rPr>
            <a:t>Allestire una tabella di marcia:</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              Questi campi possono essere compilati.</a:t>
          </a:r>
        </a:p>
        <a:p>
          <a:pPr algn="l" rtl="0">
            <a:defRPr sz="1000"/>
          </a:pPr>
          <a:endParaRPr lang="de-CH" sz="1200" b="0" i="0" u="none" strike="noStrike" baseline="0">
            <a:solidFill>
              <a:srgbClr val="000000"/>
            </a:solidFill>
            <a:latin typeface="Arial"/>
            <a:cs typeface="Arial"/>
          </a:endParaRPr>
        </a:p>
        <a:p>
          <a:pPr algn="l" rtl="0">
            <a:defRPr sz="1000"/>
          </a:pPr>
          <a:r>
            <a:rPr lang="de-CH" sz="1200" b="0" i="0" u="none" strike="noStrike" baseline="0">
              <a:solidFill>
                <a:srgbClr val="000000"/>
              </a:solidFill>
              <a:latin typeface="Arial"/>
              <a:cs typeface="Arial"/>
            </a:rPr>
            <a:t>              Questi campi non possono essere modificati.</a:t>
          </a:r>
          <a:endParaRPr lang="de-CH"/>
        </a:p>
      </xdr:txBody>
    </xdr:sp>
    <xdr:clientData/>
  </xdr:twoCellAnchor>
  <xdr:twoCellAnchor>
    <xdr:from>
      <xdr:col>1</xdr:col>
      <xdr:colOff>106680</xdr:colOff>
      <xdr:row>2</xdr:row>
      <xdr:rowOff>586740</xdr:rowOff>
    </xdr:from>
    <xdr:to>
      <xdr:col>2</xdr:col>
      <xdr:colOff>5890260</xdr:colOff>
      <xdr:row>5</xdr:row>
      <xdr:rowOff>495300</xdr:rowOff>
    </xdr:to>
    <xdr:grpSp>
      <xdr:nvGrpSpPr>
        <xdr:cNvPr id="25877" name="Group 114">
          <a:extLst>
            <a:ext uri="{FF2B5EF4-FFF2-40B4-BE49-F238E27FC236}">
              <a16:creationId xmlns:a16="http://schemas.microsoft.com/office/drawing/2014/main" id="{00000000-0008-0000-0300-000015650000}"/>
            </a:ext>
          </a:extLst>
        </xdr:cNvPr>
        <xdr:cNvGrpSpPr>
          <a:grpSpLocks/>
        </xdr:cNvGrpSpPr>
      </xdr:nvGrpSpPr>
      <xdr:grpSpPr bwMode="auto">
        <a:xfrm>
          <a:off x="392430" y="1253490"/>
          <a:ext cx="6042116" cy="1650274"/>
          <a:chOff x="41" y="131"/>
          <a:chExt cx="617" cy="174"/>
        </a:xfrm>
      </xdr:grpSpPr>
      <xdr:grpSp>
        <xdr:nvGrpSpPr>
          <xdr:cNvPr id="25880" name="Group 63">
            <a:extLst>
              <a:ext uri="{FF2B5EF4-FFF2-40B4-BE49-F238E27FC236}">
                <a16:creationId xmlns:a16="http://schemas.microsoft.com/office/drawing/2014/main" id="{00000000-0008-0000-0300-000018650000}"/>
              </a:ext>
            </a:extLst>
          </xdr:cNvPr>
          <xdr:cNvGrpSpPr>
            <a:grpSpLocks/>
          </xdr:cNvGrpSpPr>
        </xdr:nvGrpSpPr>
        <xdr:grpSpPr bwMode="auto">
          <a:xfrm>
            <a:off x="41" y="278"/>
            <a:ext cx="27" cy="27"/>
            <a:chOff x="0" y="562"/>
            <a:chExt cx="27" cy="27"/>
          </a:xfrm>
        </xdr:grpSpPr>
        <xdr:sp macro="" textlink="">
          <xdr:nvSpPr>
            <xdr:cNvPr id="25914" name="Oval 64">
              <a:extLst>
                <a:ext uri="{FF2B5EF4-FFF2-40B4-BE49-F238E27FC236}">
                  <a16:creationId xmlns:a16="http://schemas.microsoft.com/office/drawing/2014/main" id="{00000000-0008-0000-0300-00003A650000}"/>
                </a:ext>
              </a:extLst>
            </xdr:cNvPr>
            <xdr:cNvSpPr>
              <a:spLocks noChangeArrowheads="1"/>
            </xdr:cNvSpPr>
          </xdr:nvSpPr>
          <xdr:spPr bwMode="auto">
            <a:xfrm>
              <a:off x="0" y="56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81" name="Text Box 65">
              <a:extLst>
                <a:ext uri="{FF2B5EF4-FFF2-40B4-BE49-F238E27FC236}">
                  <a16:creationId xmlns:a16="http://schemas.microsoft.com/office/drawing/2014/main" id="{00000000-0008-0000-0300-000041240000}"/>
                </a:ext>
              </a:extLst>
            </xdr:cNvPr>
            <xdr:cNvSpPr txBox="1">
              <a:spLocks noChangeArrowheads="1"/>
            </xdr:cNvSpPr>
          </xdr:nvSpPr>
          <xdr:spPr bwMode="auto">
            <a:xfrm>
              <a:off x="2" y="564"/>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a:t>
              </a:r>
              <a:endParaRPr lang="de-CH"/>
            </a:p>
          </xdr:txBody>
        </xdr:sp>
      </xdr:grpSp>
      <xdr:grpSp>
        <xdr:nvGrpSpPr>
          <xdr:cNvPr id="25881" name="Group 67">
            <a:extLst>
              <a:ext uri="{FF2B5EF4-FFF2-40B4-BE49-F238E27FC236}">
                <a16:creationId xmlns:a16="http://schemas.microsoft.com/office/drawing/2014/main" id="{00000000-0008-0000-0300-000019650000}"/>
              </a:ext>
            </a:extLst>
          </xdr:cNvPr>
          <xdr:cNvGrpSpPr>
            <a:grpSpLocks/>
          </xdr:cNvGrpSpPr>
        </xdr:nvGrpSpPr>
        <xdr:grpSpPr bwMode="auto">
          <a:xfrm>
            <a:off x="170" y="278"/>
            <a:ext cx="27" cy="27"/>
            <a:chOff x="0" y="623"/>
            <a:chExt cx="27" cy="27"/>
          </a:xfrm>
        </xdr:grpSpPr>
        <xdr:sp macro="" textlink="">
          <xdr:nvSpPr>
            <xdr:cNvPr id="25912" name="Oval 68">
              <a:extLst>
                <a:ext uri="{FF2B5EF4-FFF2-40B4-BE49-F238E27FC236}">
                  <a16:creationId xmlns:a16="http://schemas.microsoft.com/office/drawing/2014/main" id="{00000000-0008-0000-0300-000038650000}"/>
                </a:ext>
              </a:extLst>
            </xdr:cNvPr>
            <xdr:cNvSpPr>
              <a:spLocks noChangeArrowheads="1"/>
            </xdr:cNvSpPr>
          </xdr:nvSpPr>
          <xdr:spPr bwMode="auto">
            <a:xfrm>
              <a:off x="0" y="6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85" name="Text Box 69">
              <a:extLst>
                <a:ext uri="{FF2B5EF4-FFF2-40B4-BE49-F238E27FC236}">
                  <a16:creationId xmlns:a16="http://schemas.microsoft.com/office/drawing/2014/main" id="{00000000-0008-0000-0300-000045240000}"/>
                </a:ext>
              </a:extLst>
            </xdr:cNvPr>
            <xdr:cNvSpPr txBox="1">
              <a:spLocks noChangeArrowheads="1"/>
            </xdr:cNvSpPr>
          </xdr:nvSpPr>
          <xdr:spPr bwMode="auto">
            <a:xfrm>
              <a:off x="2" y="625"/>
              <a:ext cx="24" cy="25"/>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2</a:t>
              </a:r>
              <a:endParaRPr lang="de-CH"/>
            </a:p>
          </xdr:txBody>
        </xdr:sp>
      </xdr:grpSp>
      <xdr:grpSp>
        <xdr:nvGrpSpPr>
          <xdr:cNvPr id="25882" name="Group 71">
            <a:extLst>
              <a:ext uri="{FF2B5EF4-FFF2-40B4-BE49-F238E27FC236}">
                <a16:creationId xmlns:a16="http://schemas.microsoft.com/office/drawing/2014/main" id="{00000000-0008-0000-0300-00001A650000}"/>
              </a:ext>
            </a:extLst>
          </xdr:cNvPr>
          <xdr:cNvGrpSpPr>
            <a:grpSpLocks/>
          </xdr:cNvGrpSpPr>
        </xdr:nvGrpSpPr>
        <xdr:grpSpPr bwMode="auto">
          <a:xfrm>
            <a:off x="214" y="233"/>
            <a:ext cx="27" cy="27"/>
            <a:chOff x="0" y="723"/>
            <a:chExt cx="27" cy="27"/>
          </a:xfrm>
        </xdr:grpSpPr>
        <xdr:sp macro="" textlink="">
          <xdr:nvSpPr>
            <xdr:cNvPr id="25910" name="Oval 72">
              <a:extLst>
                <a:ext uri="{FF2B5EF4-FFF2-40B4-BE49-F238E27FC236}">
                  <a16:creationId xmlns:a16="http://schemas.microsoft.com/office/drawing/2014/main" id="{00000000-0008-0000-0300-000036650000}"/>
                </a:ext>
              </a:extLst>
            </xdr:cNvPr>
            <xdr:cNvSpPr>
              <a:spLocks noChangeArrowheads="1"/>
            </xdr:cNvSpPr>
          </xdr:nvSpPr>
          <xdr:spPr bwMode="auto">
            <a:xfrm>
              <a:off x="0" y="7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89" name="Text Box 73">
              <a:extLst>
                <a:ext uri="{FF2B5EF4-FFF2-40B4-BE49-F238E27FC236}">
                  <a16:creationId xmlns:a16="http://schemas.microsoft.com/office/drawing/2014/main" id="{00000000-0008-0000-0300-000049240000}"/>
                </a:ext>
              </a:extLst>
            </xdr:cNvPr>
            <xdr:cNvSpPr txBox="1">
              <a:spLocks noChangeArrowheads="1"/>
            </xdr:cNvSpPr>
          </xdr:nvSpPr>
          <xdr:spPr bwMode="auto">
            <a:xfrm>
              <a:off x="3" y="724"/>
              <a:ext cx="23"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3</a:t>
              </a:r>
              <a:endParaRPr lang="de-CH"/>
            </a:p>
          </xdr:txBody>
        </xdr:sp>
      </xdr:grpSp>
      <xdr:grpSp>
        <xdr:nvGrpSpPr>
          <xdr:cNvPr id="25883" name="Group 75">
            <a:extLst>
              <a:ext uri="{FF2B5EF4-FFF2-40B4-BE49-F238E27FC236}">
                <a16:creationId xmlns:a16="http://schemas.microsoft.com/office/drawing/2014/main" id="{00000000-0008-0000-0300-00001B650000}"/>
              </a:ext>
            </a:extLst>
          </xdr:cNvPr>
          <xdr:cNvGrpSpPr>
            <a:grpSpLocks/>
          </xdr:cNvGrpSpPr>
        </xdr:nvGrpSpPr>
        <xdr:grpSpPr bwMode="auto">
          <a:xfrm>
            <a:off x="257" y="233"/>
            <a:ext cx="27" cy="27"/>
            <a:chOff x="0" y="803"/>
            <a:chExt cx="27" cy="27"/>
          </a:xfrm>
        </xdr:grpSpPr>
        <xdr:sp macro="" textlink="">
          <xdr:nvSpPr>
            <xdr:cNvPr id="25908" name="Oval 76">
              <a:extLst>
                <a:ext uri="{FF2B5EF4-FFF2-40B4-BE49-F238E27FC236}">
                  <a16:creationId xmlns:a16="http://schemas.microsoft.com/office/drawing/2014/main" id="{00000000-0008-0000-0300-000034650000}"/>
                </a:ext>
              </a:extLst>
            </xdr:cNvPr>
            <xdr:cNvSpPr>
              <a:spLocks noChangeArrowheads="1"/>
            </xdr:cNvSpPr>
          </xdr:nvSpPr>
          <xdr:spPr bwMode="auto">
            <a:xfrm>
              <a:off x="0" y="80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93" name="Text Box 77">
              <a:extLst>
                <a:ext uri="{FF2B5EF4-FFF2-40B4-BE49-F238E27FC236}">
                  <a16:creationId xmlns:a16="http://schemas.microsoft.com/office/drawing/2014/main" id="{00000000-0008-0000-0300-00004D240000}"/>
                </a:ext>
              </a:extLst>
            </xdr:cNvPr>
            <xdr:cNvSpPr txBox="1">
              <a:spLocks noChangeArrowheads="1"/>
            </xdr:cNvSpPr>
          </xdr:nvSpPr>
          <xdr:spPr bwMode="auto">
            <a:xfrm>
              <a:off x="2" y="804"/>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4</a:t>
              </a:r>
              <a:endParaRPr lang="de-CH"/>
            </a:p>
          </xdr:txBody>
        </xdr:sp>
      </xdr:grpSp>
      <xdr:grpSp>
        <xdr:nvGrpSpPr>
          <xdr:cNvPr id="25884" name="Group 79">
            <a:extLst>
              <a:ext uri="{FF2B5EF4-FFF2-40B4-BE49-F238E27FC236}">
                <a16:creationId xmlns:a16="http://schemas.microsoft.com/office/drawing/2014/main" id="{00000000-0008-0000-0300-00001C650000}"/>
              </a:ext>
            </a:extLst>
          </xdr:cNvPr>
          <xdr:cNvGrpSpPr>
            <a:grpSpLocks/>
          </xdr:cNvGrpSpPr>
        </xdr:nvGrpSpPr>
        <xdr:grpSpPr bwMode="auto">
          <a:xfrm>
            <a:off x="300" y="233"/>
            <a:ext cx="27" cy="27"/>
            <a:chOff x="0" y="863"/>
            <a:chExt cx="27" cy="27"/>
          </a:xfrm>
        </xdr:grpSpPr>
        <xdr:sp macro="" textlink="">
          <xdr:nvSpPr>
            <xdr:cNvPr id="25906" name="Oval 80">
              <a:extLst>
                <a:ext uri="{FF2B5EF4-FFF2-40B4-BE49-F238E27FC236}">
                  <a16:creationId xmlns:a16="http://schemas.microsoft.com/office/drawing/2014/main" id="{00000000-0008-0000-0300-000032650000}"/>
                </a:ext>
              </a:extLst>
            </xdr:cNvPr>
            <xdr:cNvSpPr>
              <a:spLocks noChangeArrowheads="1"/>
            </xdr:cNvSpPr>
          </xdr:nvSpPr>
          <xdr:spPr bwMode="auto">
            <a:xfrm>
              <a:off x="0" y="86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297" name="Text Box 81">
              <a:extLst>
                <a:ext uri="{FF2B5EF4-FFF2-40B4-BE49-F238E27FC236}">
                  <a16:creationId xmlns:a16="http://schemas.microsoft.com/office/drawing/2014/main" id="{00000000-0008-0000-0300-000051240000}"/>
                </a:ext>
              </a:extLst>
            </xdr:cNvPr>
            <xdr:cNvSpPr txBox="1">
              <a:spLocks noChangeArrowheads="1"/>
            </xdr:cNvSpPr>
          </xdr:nvSpPr>
          <xdr:spPr bwMode="auto">
            <a:xfrm>
              <a:off x="2" y="864"/>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5</a:t>
              </a:r>
              <a:endParaRPr lang="de-CH"/>
            </a:p>
          </xdr:txBody>
        </xdr:sp>
      </xdr:grpSp>
      <xdr:grpSp>
        <xdr:nvGrpSpPr>
          <xdr:cNvPr id="25885" name="Group 83">
            <a:extLst>
              <a:ext uri="{FF2B5EF4-FFF2-40B4-BE49-F238E27FC236}">
                <a16:creationId xmlns:a16="http://schemas.microsoft.com/office/drawing/2014/main" id="{00000000-0008-0000-0300-00001D650000}"/>
              </a:ext>
            </a:extLst>
          </xdr:cNvPr>
          <xdr:cNvGrpSpPr>
            <a:grpSpLocks/>
          </xdr:cNvGrpSpPr>
        </xdr:nvGrpSpPr>
        <xdr:grpSpPr bwMode="auto">
          <a:xfrm>
            <a:off x="345" y="233"/>
            <a:ext cx="27" cy="27"/>
            <a:chOff x="0" y="922"/>
            <a:chExt cx="27" cy="27"/>
          </a:xfrm>
        </xdr:grpSpPr>
        <xdr:sp macro="" textlink="">
          <xdr:nvSpPr>
            <xdr:cNvPr id="25904" name="Oval 84">
              <a:extLst>
                <a:ext uri="{FF2B5EF4-FFF2-40B4-BE49-F238E27FC236}">
                  <a16:creationId xmlns:a16="http://schemas.microsoft.com/office/drawing/2014/main" id="{00000000-0008-0000-0300-000030650000}"/>
                </a:ext>
              </a:extLst>
            </xdr:cNvPr>
            <xdr:cNvSpPr>
              <a:spLocks noChangeArrowheads="1"/>
            </xdr:cNvSpPr>
          </xdr:nvSpPr>
          <xdr:spPr bwMode="auto">
            <a:xfrm>
              <a:off x="0" y="92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01" name="Text Box 85">
              <a:extLst>
                <a:ext uri="{FF2B5EF4-FFF2-40B4-BE49-F238E27FC236}">
                  <a16:creationId xmlns:a16="http://schemas.microsoft.com/office/drawing/2014/main" id="{00000000-0008-0000-0300-000055240000}"/>
                </a:ext>
              </a:extLst>
            </xdr:cNvPr>
            <xdr:cNvSpPr txBox="1">
              <a:spLocks noChangeArrowheads="1"/>
            </xdr:cNvSpPr>
          </xdr:nvSpPr>
          <xdr:spPr bwMode="auto">
            <a:xfrm>
              <a:off x="2" y="923"/>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6</a:t>
              </a:r>
              <a:endParaRPr lang="de-CH"/>
            </a:p>
          </xdr:txBody>
        </xdr:sp>
      </xdr:grpSp>
      <xdr:grpSp>
        <xdr:nvGrpSpPr>
          <xdr:cNvPr id="25886" name="Group 87">
            <a:extLst>
              <a:ext uri="{FF2B5EF4-FFF2-40B4-BE49-F238E27FC236}">
                <a16:creationId xmlns:a16="http://schemas.microsoft.com/office/drawing/2014/main" id="{00000000-0008-0000-0300-00001E650000}"/>
              </a:ext>
            </a:extLst>
          </xdr:cNvPr>
          <xdr:cNvGrpSpPr>
            <a:grpSpLocks/>
          </xdr:cNvGrpSpPr>
        </xdr:nvGrpSpPr>
        <xdr:grpSpPr bwMode="auto">
          <a:xfrm>
            <a:off x="391" y="233"/>
            <a:ext cx="27" cy="27"/>
            <a:chOff x="0" y="982"/>
            <a:chExt cx="27" cy="27"/>
          </a:xfrm>
        </xdr:grpSpPr>
        <xdr:sp macro="" textlink="">
          <xdr:nvSpPr>
            <xdr:cNvPr id="25902" name="Oval 88">
              <a:extLst>
                <a:ext uri="{FF2B5EF4-FFF2-40B4-BE49-F238E27FC236}">
                  <a16:creationId xmlns:a16="http://schemas.microsoft.com/office/drawing/2014/main" id="{00000000-0008-0000-0300-00002E650000}"/>
                </a:ext>
              </a:extLst>
            </xdr:cNvPr>
            <xdr:cNvSpPr>
              <a:spLocks noChangeArrowheads="1"/>
            </xdr:cNvSpPr>
          </xdr:nvSpPr>
          <xdr:spPr bwMode="auto">
            <a:xfrm>
              <a:off x="0" y="98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05" name="Text Box 89">
              <a:extLst>
                <a:ext uri="{FF2B5EF4-FFF2-40B4-BE49-F238E27FC236}">
                  <a16:creationId xmlns:a16="http://schemas.microsoft.com/office/drawing/2014/main" id="{00000000-0008-0000-0300-000059240000}"/>
                </a:ext>
              </a:extLst>
            </xdr:cNvPr>
            <xdr:cNvSpPr txBox="1">
              <a:spLocks noChangeArrowheads="1"/>
            </xdr:cNvSpPr>
          </xdr:nvSpPr>
          <xdr:spPr bwMode="auto">
            <a:xfrm>
              <a:off x="3" y="983"/>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7</a:t>
              </a:r>
              <a:endParaRPr lang="de-CH"/>
            </a:p>
          </xdr:txBody>
        </xdr:sp>
      </xdr:grpSp>
      <xdr:grpSp>
        <xdr:nvGrpSpPr>
          <xdr:cNvPr id="25887" name="Group 91">
            <a:extLst>
              <a:ext uri="{FF2B5EF4-FFF2-40B4-BE49-F238E27FC236}">
                <a16:creationId xmlns:a16="http://schemas.microsoft.com/office/drawing/2014/main" id="{00000000-0008-0000-0300-00001F650000}"/>
              </a:ext>
            </a:extLst>
          </xdr:cNvPr>
          <xdr:cNvGrpSpPr>
            <a:grpSpLocks/>
          </xdr:cNvGrpSpPr>
        </xdr:nvGrpSpPr>
        <xdr:grpSpPr bwMode="auto">
          <a:xfrm>
            <a:off x="434" y="233"/>
            <a:ext cx="27" cy="27"/>
            <a:chOff x="0" y="1023"/>
            <a:chExt cx="27" cy="27"/>
          </a:xfrm>
        </xdr:grpSpPr>
        <xdr:sp macro="" textlink="">
          <xdr:nvSpPr>
            <xdr:cNvPr id="25900" name="Oval 92">
              <a:extLst>
                <a:ext uri="{FF2B5EF4-FFF2-40B4-BE49-F238E27FC236}">
                  <a16:creationId xmlns:a16="http://schemas.microsoft.com/office/drawing/2014/main" id="{00000000-0008-0000-0300-00002C650000}"/>
                </a:ext>
              </a:extLst>
            </xdr:cNvPr>
            <xdr:cNvSpPr>
              <a:spLocks noChangeArrowheads="1"/>
            </xdr:cNvSpPr>
          </xdr:nvSpPr>
          <xdr:spPr bwMode="auto">
            <a:xfrm>
              <a:off x="0" y="10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09" name="Text Box 93">
              <a:extLst>
                <a:ext uri="{FF2B5EF4-FFF2-40B4-BE49-F238E27FC236}">
                  <a16:creationId xmlns:a16="http://schemas.microsoft.com/office/drawing/2014/main" id="{00000000-0008-0000-0300-00005D240000}"/>
                </a:ext>
              </a:extLst>
            </xdr:cNvPr>
            <xdr:cNvSpPr txBox="1">
              <a:spLocks noChangeArrowheads="1"/>
            </xdr:cNvSpPr>
          </xdr:nvSpPr>
          <xdr:spPr bwMode="auto">
            <a:xfrm>
              <a:off x="3" y="1024"/>
              <a:ext cx="23"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8</a:t>
              </a:r>
              <a:endParaRPr lang="de-CH"/>
            </a:p>
          </xdr:txBody>
        </xdr:sp>
      </xdr:grpSp>
      <xdr:grpSp>
        <xdr:nvGrpSpPr>
          <xdr:cNvPr id="25888" name="Group 95">
            <a:extLst>
              <a:ext uri="{FF2B5EF4-FFF2-40B4-BE49-F238E27FC236}">
                <a16:creationId xmlns:a16="http://schemas.microsoft.com/office/drawing/2014/main" id="{00000000-0008-0000-0300-000020650000}"/>
              </a:ext>
            </a:extLst>
          </xdr:cNvPr>
          <xdr:cNvGrpSpPr>
            <a:grpSpLocks/>
          </xdr:cNvGrpSpPr>
        </xdr:nvGrpSpPr>
        <xdr:grpSpPr bwMode="auto">
          <a:xfrm>
            <a:off x="478" y="233"/>
            <a:ext cx="27" cy="27"/>
            <a:chOff x="0" y="1062"/>
            <a:chExt cx="27" cy="27"/>
          </a:xfrm>
        </xdr:grpSpPr>
        <xdr:sp macro="" textlink="">
          <xdr:nvSpPr>
            <xdr:cNvPr id="25898" name="Oval 96">
              <a:extLst>
                <a:ext uri="{FF2B5EF4-FFF2-40B4-BE49-F238E27FC236}">
                  <a16:creationId xmlns:a16="http://schemas.microsoft.com/office/drawing/2014/main" id="{00000000-0008-0000-0300-00002A650000}"/>
                </a:ext>
              </a:extLst>
            </xdr:cNvPr>
            <xdr:cNvSpPr>
              <a:spLocks noChangeArrowheads="1"/>
            </xdr:cNvSpPr>
          </xdr:nvSpPr>
          <xdr:spPr bwMode="auto">
            <a:xfrm>
              <a:off x="0" y="106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13" name="Text Box 97">
              <a:extLst>
                <a:ext uri="{FF2B5EF4-FFF2-40B4-BE49-F238E27FC236}">
                  <a16:creationId xmlns:a16="http://schemas.microsoft.com/office/drawing/2014/main" id="{00000000-0008-0000-0300-000061240000}"/>
                </a:ext>
              </a:extLst>
            </xdr:cNvPr>
            <xdr:cNvSpPr txBox="1">
              <a:spLocks noChangeArrowheads="1"/>
            </xdr:cNvSpPr>
          </xdr:nvSpPr>
          <xdr:spPr bwMode="auto">
            <a:xfrm>
              <a:off x="2" y="1063"/>
              <a:ext cx="24"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9</a:t>
              </a:r>
              <a:endParaRPr lang="de-CH"/>
            </a:p>
          </xdr:txBody>
        </xdr:sp>
      </xdr:grpSp>
      <xdr:grpSp>
        <xdr:nvGrpSpPr>
          <xdr:cNvPr id="25889" name="Group 103">
            <a:extLst>
              <a:ext uri="{FF2B5EF4-FFF2-40B4-BE49-F238E27FC236}">
                <a16:creationId xmlns:a16="http://schemas.microsoft.com/office/drawing/2014/main" id="{00000000-0008-0000-0300-000021650000}"/>
              </a:ext>
            </a:extLst>
          </xdr:cNvPr>
          <xdr:cNvGrpSpPr>
            <a:grpSpLocks/>
          </xdr:cNvGrpSpPr>
        </xdr:nvGrpSpPr>
        <xdr:grpSpPr bwMode="auto">
          <a:xfrm>
            <a:off x="564" y="232"/>
            <a:ext cx="29" cy="28"/>
            <a:chOff x="0" y="1182"/>
            <a:chExt cx="29" cy="28"/>
          </a:xfrm>
        </xdr:grpSpPr>
        <xdr:sp macro="" textlink="">
          <xdr:nvSpPr>
            <xdr:cNvPr id="25896" name="Oval 104">
              <a:extLst>
                <a:ext uri="{FF2B5EF4-FFF2-40B4-BE49-F238E27FC236}">
                  <a16:creationId xmlns:a16="http://schemas.microsoft.com/office/drawing/2014/main" id="{00000000-0008-0000-0300-000028650000}"/>
                </a:ext>
              </a:extLst>
            </xdr:cNvPr>
            <xdr:cNvSpPr>
              <a:spLocks noChangeArrowheads="1"/>
            </xdr:cNvSpPr>
          </xdr:nvSpPr>
          <xdr:spPr bwMode="auto">
            <a:xfrm>
              <a:off x="0" y="1182"/>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21" name="Text Box 105">
              <a:extLst>
                <a:ext uri="{FF2B5EF4-FFF2-40B4-BE49-F238E27FC236}">
                  <a16:creationId xmlns:a16="http://schemas.microsoft.com/office/drawing/2014/main" id="{00000000-0008-0000-0300-000069240000}"/>
                </a:ext>
              </a:extLst>
            </xdr:cNvPr>
            <xdr:cNvSpPr txBox="1">
              <a:spLocks noChangeArrowheads="1"/>
            </xdr:cNvSpPr>
          </xdr:nvSpPr>
          <xdr:spPr bwMode="auto">
            <a:xfrm>
              <a:off x="0" y="1184"/>
              <a:ext cx="29"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11</a:t>
              </a:r>
              <a:endParaRPr lang="de-CH"/>
            </a:p>
          </xdr:txBody>
        </xdr:sp>
      </xdr:grpSp>
      <xdr:grpSp>
        <xdr:nvGrpSpPr>
          <xdr:cNvPr id="25890" name="Group 107">
            <a:extLst>
              <a:ext uri="{FF2B5EF4-FFF2-40B4-BE49-F238E27FC236}">
                <a16:creationId xmlns:a16="http://schemas.microsoft.com/office/drawing/2014/main" id="{00000000-0008-0000-0300-000022650000}"/>
              </a:ext>
            </a:extLst>
          </xdr:cNvPr>
          <xdr:cNvGrpSpPr>
            <a:grpSpLocks/>
          </xdr:cNvGrpSpPr>
        </xdr:nvGrpSpPr>
        <xdr:grpSpPr bwMode="auto">
          <a:xfrm>
            <a:off x="630" y="131"/>
            <a:ext cx="28" cy="27"/>
            <a:chOff x="0" y="1223"/>
            <a:chExt cx="28" cy="27"/>
          </a:xfrm>
        </xdr:grpSpPr>
        <xdr:sp macro="" textlink="">
          <xdr:nvSpPr>
            <xdr:cNvPr id="25894" name="Oval 108">
              <a:extLst>
                <a:ext uri="{FF2B5EF4-FFF2-40B4-BE49-F238E27FC236}">
                  <a16:creationId xmlns:a16="http://schemas.microsoft.com/office/drawing/2014/main" id="{00000000-0008-0000-0300-000026650000}"/>
                </a:ext>
              </a:extLst>
            </xdr:cNvPr>
            <xdr:cNvSpPr>
              <a:spLocks noChangeArrowheads="1"/>
            </xdr:cNvSpPr>
          </xdr:nvSpPr>
          <xdr:spPr bwMode="auto">
            <a:xfrm>
              <a:off x="0" y="1223"/>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25" name="Text Box 109">
              <a:extLst>
                <a:ext uri="{FF2B5EF4-FFF2-40B4-BE49-F238E27FC236}">
                  <a16:creationId xmlns:a16="http://schemas.microsoft.com/office/drawing/2014/main" id="{00000000-0008-0000-0300-00006D240000}"/>
                </a:ext>
              </a:extLst>
            </xdr:cNvPr>
            <xdr:cNvSpPr txBox="1">
              <a:spLocks noChangeArrowheads="1"/>
            </xdr:cNvSpPr>
          </xdr:nvSpPr>
          <xdr:spPr bwMode="auto">
            <a:xfrm>
              <a:off x="0" y="1224"/>
              <a:ext cx="28"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12</a:t>
              </a:r>
              <a:endParaRPr lang="de-CH"/>
            </a:p>
          </xdr:txBody>
        </xdr:sp>
      </xdr:grpSp>
      <xdr:grpSp>
        <xdr:nvGrpSpPr>
          <xdr:cNvPr id="25891" name="Group 113">
            <a:extLst>
              <a:ext uri="{FF2B5EF4-FFF2-40B4-BE49-F238E27FC236}">
                <a16:creationId xmlns:a16="http://schemas.microsoft.com/office/drawing/2014/main" id="{00000000-0008-0000-0300-000023650000}"/>
              </a:ext>
            </a:extLst>
          </xdr:cNvPr>
          <xdr:cNvGrpSpPr>
            <a:grpSpLocks/>
          </xdr:cNvGrpSpPr>
        </xdr:nvGrpSpPr>
        <xdr:grpSpPr bwMode="auto">
          <a:xfrm>
            <a:off x="522" y="232"/>
            <a:ext cx="29" cy="28"/>
            <a:chOff x="522" y="269"/>
            <a:chExt cx="29" cy="28"/>
          </a:xfrm>
        </xdr:grpSpPr>
        <xdr:sp macro="" textlink="">
          <xdr:nvSpPr>
            <xdr:cNvPr id="25892" name="Oval 111">
              <a:extLst>
                <a:ext uri="{FF2B5EF4-FFF2-40B4-BE49-F238E27FC236}">
                  <a16:creationId xmlns:a16="http://schemas.microsoft.com/office/drawing/2014/main" id="{00000000-0008-0000-0300-000024650000}"/>
                </a:ext>
              </a:extLst>
            </xdr:cNvPr>
            <xdr:cNvSpPr>
              <a:spLocks noChangeArrowheads="1"/>
            </xdr:cNvSpPr>
          </xdr:nvSpPr>
          <xdr:spPr bwMode="auto">
            <a:xfrm>
              <a:off x="522" y="269"/>
              <a:ext cx="27" cy="27"/>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328" name="Text Box 112">
              <a:extLst>
                <a:ext uri="{FF2B5EF4-FFF2-40B4-BE49-F238E27FC236}">
                  <a16:creationId xmlns:a16="http://schemas.microsoft.com/office/drawing/2014/main" id="{00000000-0008-0000-0300-000070240000}"/>
                </a:ext>
              </a:extLst>
            </xdr:cNvPr>
            <xdr:cNvSpPr txBox="1">
              <a:spLocks noChangeArrowheads="1"/>
            </xdr:cNvSpPr>
          </xdr:nvSpPr>
          <xdr:spPr bwMode="auto">
            <a:xfrm>
              <a:off x="522" y="271"/>
              <a:ext cx="29" cy="24"/>
            </a:xfrm>
            <a:prstGeom prst="rect">
              <a:avLst/>
            </a:prstGeom>
            <a:noFill/>
            <a:ln>
              <a:noFill/>
            </a:ln>
            <a:extLst>
              <a:ext uri="{909E8E84-426E-40dd-AFC4-6F175D3DCCD1}">
                <a14:hiddenFill xmlns=""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de-CH" sz="1200" b="1" i="0" u="none" strike="noStrike" baseline="0">
                  <a:solidFill>
                    <a:srgbClr val="000000"/>
                  </a:solidFill>
                  <a:latin typeface="Arial"/>
                  <a:cs typeface="Arial"/>
                </a:rPr>
                <a:t>10</a:t>
              </a:r>
              <a:endParaRPr lang="de-CH"/>
            </a:p>
          </xdr:txBody>
        </xdr:sp>
      </xdr:grpSp>
    </xdr:grpSp>
    <xdr:clientData/>
  </xdr:twoCellAnchor>
  <xdr:twoCellAnchor>
    <xdr:from>
      <xdr:col>0</xdr:col>
      <xdr:colOff>198120</xdr:colOff>
      <xdr:row>8</xdr:row>
      <xdr:rowOff>152400</xdr:rowOff>
    </xdr:from>
    <xdr:to>
      <xdr:col>1</xdr:col>
      <xdr:colOff>228600</xdr:colOff>
      <xdr:row>9</xdr:row>
      <xdr:rowOff>137160</xdr:rowOff>
    </xdr:to>
    <xdr:sp macro="" textlink="">
      <xdr:nvSpPr>
        <xdr:cNvPr id="25878" name="Rectangle 116">
          <a:extLst>
            <a:ext uri="{FF2B5EF4-FFF2-40B4-BE49-F238E27FC236}">
              <a16:creationId xmlns:a16="http://schemas.microsoft.com/office/drawing/2014/main" id="{00000000-0008-0000-0300-000016650000}"/>
            </a:ext>
          </a:extLst>
        </xdr:cNvPr>
        <xdr:cNvSpPr>
          <a:spLocks noChangeArrowheads="1"/>
        </xdr:cNvSpPr>
      </xdr:nvSpPr>
      <xdr:spPr bwMode="auto">
        <a:xfrm>
          <a:off x="198120" y="4968240"/>
          <a:ext cx="327660" cy="1752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198120</xdr:colOff>
      <xdr:row>7</xdr:row>
      <xdr:rowOff>457200</xdr:rowOff>
    </xdr:from>
    <xdr:to>
      <xdr:col>1</xdr:col>
      <xdr:colOff>228600</xdr:colOff>
      <xdr:row>7</xdr:row>
      <xdr:rowOff>632460</xdr:rowOff>
    </xdr:to>
    <xdr:sp macro="" textlink="">
      <xdr:nvSpPr>
        <xdr:cNvPr id="25879" name="Rectangle 117">
          <a:extLst>
            <a:ext uri="{FF2B5EF4-FFF2-40B4-BE49-F238E27FC236}">
              <a16:creationId xmlns:a16="http://schemas.microsoft.com/office/drawing/2014/main" id="{00000000-0008-0000-0300-000017650000}"/>
            </a:ext>
          </a:extLst>
        </xdr:cNvPr>
        <xdr:cNvSpPr>
          <a:spLocks noChangeArrowheads="1"/>
        </xdr:cNvSpPr>
      </xdr:nvSpPr>
      <xdr:spPr bwMode="auto">
        <a:xfrm>
          <a:off x="198120" y="4587240"/>
          <a:ext cx="327660" cy="17526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3810000</xdr:colOff>
      <xdr:row>0</xdr:row>
      <xdr:rowOff>119529</xdr:rowOff>
    </xdr:from>
    <xdr:to>
      <xdr:col>2</xdr:col>
      <xdr:colOff>6589059</xdr:colOff>
      <xdr:row>2</xdr:row>
      <xdr:rowOff>283883</xdr:rowOff>
    </xdr:to>
    <xdr:sp macro="" textlink="">
      <xdr:nvSpPr>
        <xdr:cNvPr id="82" name="Freihandform 81">
          <a:extLst>
            <a:ext uri="{FF2B5EF4-FFF2-40B4-BE49-F238E27FC236}">
              <a16:creationId xmlns:a16="http://schemas.microsoft.com/office/drawing/2014/main" id="{00000000-0008-0000-0300-000052000000}"/>
            </a:ext>
          </a:extLst>
        </xdr:cNvPr>
        <xdr:cNvSpPr/>
      </xdr:nvSpPr>
      <xdr:spPr>
        <a:xfrm>
          <a:off x="4542118" y="119529"/>
          <a:ext cx="2779059" cy="836707"/>
        </a:xfrm>
        <a:custGeom>
          <a:avLst/>
          <a:gdLst>
            <a:gd name="connsiteX0" fmla="*/ 0 w 1524000"/>
            <a:gd name="connsiteY0" fmla="*/ 0 h 914400"/>
            <a:gd name="connsiteX1" fmla="*/ 1524000 w 1524000"/>
            <a:gd name="connsiteY1" fmla="*/ 0 h 914400"/>
            <a:gd name="connsiteX2" fmla="*/ 1524000 w 1524000"/>
            <a:gd name="connsiteY2" fmla="*/ 914400 h 914400"/>
            <a:gd name="connsiteX3" fmla="*/ 0 w 1524000"/>
            <a:gd name="connsiteY3" fmla="*/ 914400 h 914400"/>
            <a:gd name="connsiteX4" fmla="*/ 0 w 1524000"/>
            <a:gd name="connsiteY4" fmla="*/ 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24000" h="914400">
              <a:moveTo>
                <a:pt x="0" y="0"/>
              </a:moveTo>
              <a:lnTo>
                <a:pt x="1524000" y="0"/>
              </a:lnTo>
              <a:lnTo>
                <a:pt x="1524000" y="914400"/>
              </a:lnTo>
              <a:lnTo>
                <a:pt x="0" y="914400"/>
              </a:lnTo>
              <a:lnTo>
                <a:pt x="0" y="0"/>
              </a:lnTo>
              <a:close/>
            </a:path>
          </a:pathLst>
        </a:custGeom>
        <a:solidFill>
          <a:schemeClr val="bg1"/>
        </a:solidFill>
        <a:effectLst/>
      </xdr:spPr>
      <xdr:style>
        <a:lnRef idx="0">
          <a:schemeClr val="lt1">
            <a:hueOff val="0"/>
            <a:satOff val="0"/>
            <a:lumOff val="0"/>
            <a:alphaOff val="0"/>
          </a:schemeClr>
        </a:lnRef>
        <a:fillRef idx="3">
          <a:schemeClr val="accent1">
            <a:hueOff val="0"/>
            <a:satOff val="0"/>
            <a:lumOff val="0"/>
            <a:alphaOff val="0"/>
          </a:schemeClr>
        </a:fillRef>
        <a:effectRef idx="2">
          <a:schemeClr val="accent1">
            <a:hueOff val="0"/>
            <a:satOff val="0"/>
            <a:lumOff val="0"/>
            <a:alphaOff val="0"/>
          </a:schemeClr>
        </a:effectRef>
        <a:fontRef idx="minor">
          <a:schemeClr val="lt1"/>
        </a:fontRef>
      </xdr:style>
      <xdr:txBody>
        <a:bodyPr spcFirstLastPara="0" vert="horz" wrap="square" lIns="58420" tIns="58420" rIns="58420" bIns="58420" numCol="1" spcCol="1270" anchor="ctr" anchorCtr="0">
          <a:noAutofit/>
        </a:bodyPr>
        <a:lstStyle/>
        <a:p>
          <a:pPr lvl="0" algn="ctr" defTabSz="2044700">
            <a:lnSpc>
              <a:spcPct val="90000"/>
            </a:lnSpc>
            <a:spcBef>
              <a:spcPct val="0"/>
            </a:spcBef>
            <a:spcAft>
              <a:spcPct val="35000"/>
            </a:spcAft>
          </a:pPr>
          <a:endParaRPr lang="de-DE" sz="4600" kern="1200"/>
        </a:p>
      </xdr:txBody>
    </xdr:sp>
    <xdr:clientData/>
  </xdr:twoCellAnchor>
  <xdr:twoCellAnchor>
    <xdr:from>
      <xdr:col>2</xdr:col>
      <xdr:colOff>4377768</xdr:colOff>
      <xdr:row>0</xdr:row>
      <xdr:rowOff>313765</xdr:rowOff>
    </xdr:from>
    <xdr:to>
      <xdr:col>2</xdr:col>
      <xdr:colOff>6644828</xdr:colOff>
      <xdr:row>2</xdr:row>
      <xdr:rowOff>160354</xdr:rowOff>
    </xdr:to>
    <xdr:grpSp>
      <xdr:nvGrpSpPr>
        <xdr:cNvPr id="83" name="Gruppierung 82">
          <a:extLst>
            <a:ext uri="{FF2B5EF4-FFF2-40B4-BE49-F238E27FC236}">
              <a16:creationId xmlns:a16="http://schemas.microsoft.com/office/drawing/2014/main" id="{00000000-0008-0000-0300-000053000000}"/>
            </a:ext>
          </a:extLst>
        </xdr:cNvPr>
        <xdr:cNvGrpSpPr/>
      </xdr:nvGrpSpPr>
      <xdr:grpSpPr>
        <a:xfrm>
          <a:off x="4922054" y="313765"/>
          <a:ext cx="2267060" cy="513339"/>
          <a:chOff x="7545295" y="388471"/>
          <a:chExt cx="2267060" cy="518942"/>
        </a:xfrm>
      </xdr:grpSpPr>
      <xdr:pic>
        <xdr:nvPicPr>
          <xdr:cNvPr id="84" name="Bild 83" descr="logo_js_grau_d.pdf">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308355" y="403413"/>
            <a:ext cx="504000" cy="504000"/>
          </a:xfrm>
          <a:prstGeom prst="rect">
            <a:avLst/>
          </a:prstGeom>
        </xdr:spPr>
      </xdr:pic>
      <xdr:pic>
        <xdr:nvPicPr>
          <xdr:cNvPr id="85" name="Bild 84" descr="Logo_PBS.pdf">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545295" y="388471"/>
            <a:ext cx="1499400" cy="504000"/>
          </a:xfrm>
          <a:prstGeom prst="rect">
            <a:avLst/>
          </a:prstGeom>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www.cudesch-it.msds.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2"/>
  <sheetViews>
    <sheetView showGridLines="0" showZeros="0" tabSelected="1" view="pageLayout" zoomScale="90" zoomScaleNormal="90" zoomScalePageLayoutView="90" workbookViewId="0">
      <selection activeCell="M8" sqref="M8:M11"/>
    </sheetView>
  </sheetViews>
  <sheetFormatPr baseColWidth="10" defaultColWidth="11.42578125" defaultRowHeight="12.75" x14ac:dyDescent="0.2"/>
  <cols>
    <col min="1" max="1" width="11" style="2" customWidth="1"/>
    <col min="2" max="2" width="14.140625" style="2" customWidth="1"/>
    <col min="3" max="3" width="7" style="2" customWidth="1"/>
    <col min="4" max="5" width="6.5703125" style="2" customWidth="1"/>
    <col min="6" max="6" width="6.7109375" style="2" customWidth="1"/>
    <col min="7" max="7" width="7.28515625" style="2" customWidth="1"/>
    <col min="8" max="11" width="6.7109375" style="2" customWidth="1"/>
    <col min="12" max="12" width="7.140625" style="2" customWidth="1"/>
    <col min="13" max="13" width="21.28515625" style="2" customWidth="1"/>
    <col min="14" max="14" width="17" style="2" customWidth="1"/>
    <col min="15" max="15" width="4.5703125" style="2" customWidth="1"/>
    <col min="16" max="16" width="17.42578125" style="2" hidden="1" customWidth="1"/>
    <col min="17" max="16384" width="11.42578125" style="2"/>
  </cols>
  <sheetData>
    <row r="1" spans="1:17" ht="33.75" customHeight="1" x14ac:dyDescent="0.2"/>
    <row r="2" spans="1:17" x14ac:dyDescent="0.2">
      <c r="A2" s="61" t="s">
        <v>36</v>
      </c>
      <c r="B2" s="61"/>
      <c r="C2" s="62"/>
      <c r="D2" s="62"/>
      <c r="E2" s="62"/>
      <c r="F2" s="62"/>
      <c r="G2" s="62"/>
      <c r="H2" s="62"/>
    </row>
    <row r="3" spans="1:17" x14ac:dyDescent="0.2">
      <c r="A3" s="62"/>
      <c r="B3" s="62"/>
      <c r="C3" s="62"/>
      <c r="D3" s="62"/>
      <c r="E3" s="62"/>
      <c r="F3" s="62"/>
      <c r="G3" s="62"/>
      <c r="H3" s="62"/>
    </row>
    <row r="4" spans="1:17" ht="17.25" customHeight="1" x14ac:dyDescent="0.2">
      <c r="A4" s="62"/>
      <c r="B4" s="62"/>
      <c r="C4" s="62"/>
      <c r="D4" s="62"/>
      <c r="E4" s="62"/>
      <c r="F4" s="62"/>
      <c r="G4" s="62"/>
      <c r="H4" s="62"/>
    </row>
    <row r="5" spans="1:17" ht="15" customHeight="1" x14ac:dyDescent="0.2">
      <c r="A5" s="3"/>
      <c r="B5" s="3"/>
      <c r="C5" s="4"/>
      <c r="D5" s="5"/>
      <c r="E5" s="5"/>
      <c r="F5" s="6"/>
      <c r="G5" s="6"/>
      <c r="H5" s="6"/>
      <c r="I5" s="6"/>
      <c r="J5" s="6"/>
      <c r="K5" s="6"/>
      <c r="L5" s="6"/>
    </row>
    <row r="6" spans="1:17" ht="25.5" x14ac:dyDescent="0.2">
      <c r="A6" s="7" t="s">
        <v>37</v>
      </c>
      <c r="B6" s="63"/>
      <c r="C6" s="64"/>
      <c r="D6" s="64"/>
      <c r="E6" s="64"/>
      <c r="F6" s="64"/>
      <c r="G6" s="64"/>
      <c r="H6" s="64"/>
      <c r="I6" s="64"/>
      <c r="J6" s="64"/>
      <c r="K6" s="64"/>
      <c r="L6" s="65"/>
      <c r="M6" s="8" t="s">
        <v>105</v>
      </c>
    </row>
    <row r="7" spans="1:17" ht="15.75" customHeight="1" x14ac:dyDescent="0.2">
      <c r="A7" s="7" t="s">
        <v>38</v>
      </c>
      <c r="B7" s="66"/>
      <c r="C7" s="67"/>
      <c r="D7" s="72" t="s">
        <v>41</v>
      </c>
      <c r="E7" s="73"/>
      <c r="F7" s="73"/>
      <c r="G7" s="74"/>
      <c r="H7" s="72" t="s">
        <v>58</v>
      </c>
      <c r="I7" s="73"/>
      <c r="J7" s="73"/>
      <c r="K7" s="74"/>
      <c r="L7" s="9"/>
      <c r="M7" s="1">
        <v>4</v>
      </c>
    </row>
    <row r="8" spans="1:17" ht="36" customHeight="1" x14ac:dyDescent="0.2">
      <c r="A8" s="7" t="s">
        <v>39</v>
      </c>
      <c r="B8" s="63"/>
      <c r="C8" s="65"/>
      <c r="D8" s="68" t="s">
        <v>45</v>
      </c>
      <c r="E8" s="71" t="s">
        <v>46</v>
      </c>
      <c r="F8" s="71" t="s">
        <v>47</v>
      </c>
      <c r="G8" s="71" t="s">
        <v>48</v>
      </c>
      <c r="H8" s="71" t="s">
        <v>46</v>
      </c>
      <c r="I8" s="71" t="s">
        <v>49</v>
      </c>
      <c r="J8" s="71" t="s">
        <v>50</v>
      </c>
      <c r="K8" s="71" t="s">
        <v>51</v>
      </c>
      <c r="L8" s="71" t="s">
        <v>52</v>
      </c>
      <c r="M8" s="47" t="s">
        <v>54</v>
      </c>
    </row>
    <row r="9" spans="1:17" x14ac:dyDescent="0.2">
      <c r="A9" s="50" t="s">
        <v>40</v>
      </c>
      <c r="B9" s="51"/>
      <c r="C9" s="52"/>
      <c r="D9" s="69"/>
      <c r="E9" s="69"/>
      <c r="F9" s="69"/>
      <c r="G9" s="69"/>
      <c r="H9" s="69"/>
      <c r="I9" s="69"/>
      <c r="J9" s="69"/>
      <c r="K9" s="69"/>
      <c r="L9" s="69"/>
      <c r="M9" s="48"/>
    </row>
    <row r="10" spans="1:17" ht="75" customHeight="1" x14ac:dyDescent="0.2">
      <c r="A10" s="94"/>
      <c r="B10" s="95"/>
      <c r="C10" s="96"/>
      <c r="D10" s="70"/>
      <c r="E10" s="70"/>
      <c r="F10" s="70"/>
      <c r="G10" s="70"/>
      <c r="H10" s="70"/>
      <c r="I10" s="70"/>
      <c r="J10" s="70"/>
      <c r="K10" s="70"/>
      <c r="L10" s="70"/>
      <c r="M10" s="48"/>
    </row>
    <row r="11" spans="1:17" ht="21" customHeight="1" x14ac:dyDescent="0.2">
      <c r="A11" s="92" t="s">
        <v>42</v>
      </c>
      <c r="B11" s="93"/>
      <c r="C11" s="10" t="s">
        <v>43</v>
      </c>
      <c r="D11" s="11" t="s">
        <v>28</v>
      </c>
      <c r="E11" s="10" t="s">
        <v>1</v>
      </c>
      <c r="F11" s="10" t="s">
        <v>44</v>
      </c>
      <c r="G11" s="10" t="s">
        <v>2</v>
      </c>
      <c r="H11" s="10" t="s">
        <v>1</v>
      </c>
      <c r="I11" s="10" t="s">
        <v>44</v>
      </c>
      <c r="J11" s="10" t="s">
        <v>3</v>
      </c>
      <c r="K11" s="10" t="s">
        <v>3</v>
      </c>
      <c r="L11" s="10" t="s">
        <v>2</v>
      </c>
      <c r="M11" s="49"/>
      <c r="P11" s="13" t="s">
        <v>26</v>
      </c>
    </row>
    <row r="12" spans="1:17" s="16" customFormat="1" ht="9.75" customHeight="1" x14ac:dyDescent="0.2">
      <c r="A12" s="41"/>
      <c r="B12" s="42"/>
      <c r="C12" s="102">
        <v>0</v>
      </c>
      <c r="D12" s="14"/>
      <c r="E12" s="15"/>
      <c r="F12" s="15"/>
      <c r="G12" s="15"/>
      <c r="H12" s="103"/>
      <c r="I12" s="103"/>
      <c r="J12" s="101"/>
      <c r="K12" s="100"/>
      <c r="L12" s="98"/>
      <c r="M12" s="53"/>
      <c r="O12" s="18"/>
      <c r="P12" s="19" t="s">
        <v>27</v>
      </c>
      <c r="Q12" s="2"/>
    </row>
    <row r="13" spans="1:17" s="16" customFormat="1" ht="9.75" customHeight="1" x14ac:dyDescent="0.2">
      <c r="A13" s="43"/>
      <c r="B13" s="44"/>
      <c r="C13" s="102"/>
      <c r="D13" s="58">
        <f>IF(C14&gt;0,(C14-C12)/100,0)</f>
        <v>0</v>
      </c>
      <c r="E13" s="97">
        <v>0</v>
      </c>
      <c r="F13" s="59">
        <f>IF(P14&lt;-20,-D13/1.5+E13,IF(P14&lt;0,E13,D13+E13))</f>
        <v>0</v>
      </c>
      <c r="G13" s="55">
        <f>TIME(0,60/$M$7*F13,0)</f>
        <v>0</v>
      </c>
      <c r="H13" s="103"/>
      <c r="I13" s="103"/>
      <c r="J13" s="57"/>
      <c r="K13" s="100"/>
      <c r="L13" s="98"/>
      <c r="M13" s="91"/>
      <c r="P13" s="22"/>
    </row>
    <row r="14" spans="1:17" s="16" customFormat="1" ht="9.75" customHeight="1" x14ac:dyDescent="0.2">
      <c r="A14" s="41"/>
      <c r="B14" s="42"/>
      <c r="C14" s="102">
        <v>0</v>
      </c>
      <c r="D14" s="58"/>
      <c r="E14" s="97"/>
      <c r="F14" s="60"/>
      <c r="G14" s="55"/>
      <c r="H14" s="59">
        <f>IF(E13&gt;0,H12+E13,0)</f>
        <v>0</v>
      </c>
      <c r="I14" s="59">
        <f>IF(F13&gt;0,I12+F13,0)</f>
        <v>0</v>
      </c>
      <c r="J14" s="99">
        <f>IF((J12+G13+L12)&lt;&gt;J12,J12+G13+L12,0)</f>
        <v>0</v>
      </c>
      <c r="K14" s="100"/>
      <c r="L14" s="98"/>
      <c r="M14" s="53"/>
      <c r="P14" s="23">
        <f t="shared" ref="P14:P53" si="0">IF(E13=0,0,D13/(10*E13)*100)</f>
        <v>0</v>
      </c>
    </row>
    <row r="15" spans="1:17" s="16" customFormat="1" ht="9.75" customHeight="1" x14ac:dyDescent="0.2">
      <c r="A15" s="43"/>
      <c r="B15" s="44"/>
      <c r="C15" s="102"/>
      <c r="D15" s="58">
        <f>IF(C16&gt;0,(C16-C14)/100,0)</f>
        <v>0</v>
      </c>
      <c r="E15" s="97"/>
      <c r="F15" s="59">
        <f>IF(P16&lt;-20,-D15/1.5+E15,IF(P16&lt;0,E15,D15+E15))</f>
        <v>0</v>
      </c>
      <c r="G15" s="55">
        <f>TIME(0,60/$M$7*F15,0)</f>
        <v>0</v>
      </c>
      <c r="H15" s="59"/>
      <c r="I15" s="60"/>
      <c r="J15" s="60">
        <f>IF((J14+G15+L15)&lt;&gt;J14,J14+G15+L15,0)</f>
        <v>0</v>
      </c>
      <c r="K15" s="100"/>
      <c r="L15" s="98"/>
      <c r="M15" s="54"/>
      <c r="P15" s="24">
        <f t="shared" si="0"/>
        <v>0</v>
      </c>
    </row>
    <row r="16" spans="1:17" s="16" customFormat="1" ht="9.75" customHeight="1" x14ac:dyDescent="0.2">
      <c r="A16" s="41"/>
      <c r="B16" s="42"/>
      <c r="C16" s="102"/>
      <c r="D16" s="58"/>
      <c r="E16" s="97"/>
      <c r="F16" s="60"/>
      <c r="G16" s="55"/>
      <c r="H16" s="59">
        <f>IF(E15&gt;0,H14+E15,0)</f>
        <v>0</v>
      </c>
      <c r="I16" s="59">
        <f>IF(F15&gt;0,I14+F15,0)</f>
        <v>0</v>
      </c>
      <c r="J16" s="99">
        <f>IF((J14+G15+L14)&lt;&gt;J14,J14+G15+L14,0)</f>
        <v>0</v>
      </c>
      <c r="K16" s="100"/>
      <c r="L16" s="98"/>
      <c r="M16" s="53"/>
      <c r="P16" s="23">
        <f t="shared" si="0"/>
        <v>0</v>
      </c>
    </row>
    <row r="17" spans="1:20" s="16" customFormat="1" ht="9.75" customHeight="1" x14ac:dyDescent="0.2">
      <c r="A17" s="43"/>
      <c r="B17" s="44"/>
      <c r="C17" s="102"/>
      <c r="D17" s="58">
        <f>IF(C18&gt;0,(C18-C16)/100,0)</f>
        <v>0</v>
      </c>
      <c r="E17" s="97"/>
      <c r="F17" s="59">
        <f>IF(P18&lt;-20,-D17/1.5+E17,IF(P18&lt;0,E17,D17+E17))</f>
        <v>0</v>
      </c>
      <c r="G17" s="55">
        <f>TIME(0,60/$M$7*F17,0)</f>
        <v>0</v>
      </c>
      <c r="H17" s="59"/>
      <c r="I17" s="60"/>
      <c r="J17" s="60">
        <f>IF((J16+G17+L17)&lt;&gt;J16,J16+G17+L17,0)</f>
        <v>0</v>
      </c>
      <c r="K17" s="100"/>
      <c r="L17" s="98"/>
      <c r="M17" s="54"/>
      <c r="P17" s="24">
        <f t="shared" si="0"/>
        <v>0</v>
      </c>
    </row>
    <row r="18" spans="1:20" s="16" customFormat="1" ht="9.75" customHeight="1" x14ac:dyDescent="0.2">
      <c r="A18" s="41"/>
      <c r="B18" s="42"/>
      <c r="C18" s="102"/>
      <c r="D18" s="58"/>
      <c r="E18" s="97"/>
      <c r="F18" s="60"/>
      <c r="G18" s="55"/>
      <c r="H18" s="59">
        <f>IF(E17&gt;0,H16+E17,0)</f>
        <v>0</v>
      </c>
      <c r="I18" s="59">
        <f>IF(F17&gt;0,I16+F17,0)</f>
        <v>0</v>
      </c>
      <c r="J18" s="99">
        <f>IF((J16+G17+L16)&lt;&gt;J16,J16+G17+L16,0)</f>
        <v>0</v>
      </c>
      <c r="K18" s="100"/>
      <c r="L18" s="98"/>
      <c r="M18" s="53"/>
      <c r="P18" s="23">
        <f t="shared" si="0"/>
        <v>0</v>
      </c>
    </row>
    <row r="19" spans="1:20" s="16" customFormat="1" ht="9.75" customHeight="1" x14ac:dyDescent="0.2">
      <c r="A19" s="43"/>
      <c r="B19" s="44"/>
      <c r="C19" s="102"/>
      <c r="D19" s="58">
        <f>IF(C20&gt;0,(C20-C18)/100,0)</f>
        <v>0</v>
      </c>
      <c r="E19" s="56"/>
      <c r="F19" s="59">
        <f>IF(P20&lt;-20,-D19/1.5+E19,IF(P20&lt;0,E19,D19+E19))</f>
        <v>0</v>
      </c>
      <c r="G19" s="55">
        <f>TIME(0,60/$M$7*F19,0)</f>
        <v>0</v>
      </c>
      <c r="H19" s="59"/>
      <c r="I19" s="60"/>
      <c r="J19" s="60">
        <f>IF((J18+G19+L19)&lt;&gt;J18,J18+G19+L19,0)</f>
        <v>0</v>
      </c>
      <c r="K19" s="100"/>
      <c r="L19" s="98"/>
      <c r="M19" s="54"/>
      <c r="P19" s="24">
        <f t="shared" si="0"/>
        <v>0</v>
      </c>
    </row>
    <row r="20" spans="1:20" s="16" customFormat="1" ht="9.75" customHeight="1" x14ac:dyDescent="0.2">
      <c r="A20" s="41"/>
      <c r="B20" s="42"/>
      <c r="C20" s="102"/>
      <c r="D20" s="58"/>
      <c r="E20" s="56"/>
      <c r="F20" s="60"/>
      <c r="G20" s="55"/>
      <c r="H20" s="59">
        <f>IF(E19&gt;0,H18+E19,0)</f>
        <v>0</v>
      </c>
      <c r="I20" s="59">
        <f>IF(F19&gt;0,I18+F19,0)</f>
        <v>0</v>
      </c>
      <c r="J20" s="99">
        <f>IF((J18+G19+L18)&lt;&gt;J18,J18+G19+L18,0)</f>
        <v>0</v>
      </c>
      <c r="K20" s="100"/>
      <c r="L20" s="98"/>
      <c r="M20" s="53"/>
      <c r="P20" s="23">
        <f t="shared" si="0"/>
        <v>0</v>
      </c>
    </row>
    <row r="21" spans="1:20" s="16" customFormat="1" ht="9.75" customHeight="1" x14ac:dyDescent="0.2">
      <c r="A21" s="43"/>
      <c r="B21" s="44"/>
      <c r="C21" s="102"/>
      <c r="D21" s="58">
        <f>IF(C22&gt;0,(C22-C20)/100,0)</f>
        <v>0</v>
      </c>
      <c r="E21" s="56"/>
      <c r="F21" s="59">
        <f>IF(P22&lt;-20,-D21/1.5+E21,IF(P22&lt;0,E21,D21+E21))</f>
        <v>0</v>
      </c>
      <c r="G21" s="55">
        <f>TIME(0,60/$M$7*F21,0)</f>
        <v>0</v>
      </c>
      <c r="H21" s="59"/>
      <c r="I21" s="60"/>
      <c r="J21" s="60">
        <f>IF((J20+G21+L21)&lt;&gt;J20,J20+G21+L21,0)</f>
        <v>0</v>
      </c>
      <c r="K21" s="100"/>
      <c r="L21" s="98"/>
      <c r="M21" s="54"/>
      <c r="P21" s="24">
        <f t="shared" si="0"/>
        <v>0</v>
      </c>
    </row>
    <row r="22" spans="1:20" s="16" customFormat="1" ht="9.75" customHeight="1" x14ac:dyDescent="0.2">
      <c r="A22" s="41"/>
      <c r="B22" s="42"/>
      <c r="C22" s="102"/>
      <c r="D22" s="58"/>
      <c r="E22" s="56"/>
      <c r="F22" s="60"/>
      <c r="G22" s="55"/>
      <c r="H22" s="59">
        <f>IF(E21&gt;0,H20+E21,0)</f>
        <v>0</v>
      </c>
      <c r="I22" s="59">
        <f>IF(F21&gt;0,I20+F21,0)</f>
        <v>0</v>
      </c>
      <c r="J22" s="99">
        <f>IF((J20+G21+L20)&lt;&gt;J20,J20+G21+L20,0)</f>
        <v>0</v>
      </c>
      <c r="K22" s="100"/>
      <c r="L22" s="98"/>
      <c r="M22" s="53"/>
      <c r="P22" s="23">
        <f t="shared" si="0"/>
        <v>0</v>
      </c>
    </row>
    <row r="23" spans="1:20" s="16" customFormat="1" ht="9.75" customHeight="1" x14ac:dyDescent="0.2">
      <c r="A23" s="43"/>
      <c r="B23" s="44"/>
      <c r="C23" s="102"/>
      <c r="D23" s="58">
        <f>IF(C24&gt;0,(C24-C22)/100,0)</f>
        <v>0</v>
      </c>
      <c r="E23" s="56"/>
      <c r="F23" s="59">
        <f>IF(P24&lt;-20,-D23/1.5+E23,IF(P24&lt;0,E23,D23+E23))</f>
        <v>0</v>
      </c>
      <c r="G23" s="55">
        <f>TIME(0,60/$M$7*F23,0)</f>
        <v>0</v>
      </c>
      <c r="H23" s="59"/>
      <c r="I23" s="60"/>
      <c r="J23" s="60">
        <f>IF((J22+G23+L23)&lt;&gt;J22,J22+G23+L23,0)</f>
        <v>0</v>
      </c>
      <c r="K23" s="100"/>
      <c r="L23" s="98"/>
      <c r="M23" s="54"/>
      <c r="P23" s="24">
        <f t="shared" si="0"/>
        <v>0</v>
      </c>
      <c r="R23" s="25"/>
      <c r="S23" s="25"/>
    </row>
    <row r="24" spans="1:20" s="16" customFormat="1" ht="9.75" customHeight="1" x14ac:dyDescent="0.2">
      <c r="A24" s="41"/>
      <c r="B24" s="42"/>
      <c r="C24" s="102"/>
      <c r="D24" s="58"/>
      <c r="E24" s="56"/>
      <c r="F24" s="60"/>
      <c r="G24" s="55"/>
      <c r="H24" s="59">
        <f>IF(E23&gt;0,H22+E23,0)</f>
        <v>0</v>
      </c>
      <c r="I24" s="59">
        <f>IF(F23&gt;0,I22+F23,0)</f>
        <v>0</v>
      </c>
      <c r="J24" s="99">
        <f>IF((J22+G23+L22)&lt;&gt;J22,J22+G23+L22,0)</f>
        <v>0</v>
      </c>
      <c r="K24" s="100"/>
      <c r="L24" s="98"/>
      <c r="M24" s="53"/>
      <c r="P24" s="23">
        <f t="shared" si="0"/>
        <v>0</v>
      </c>
      <c r="R24" s="25"/>
      <c r="S24" s="25"/>
      <c r="T24" s="25"/>
    </row>
    <row r="25" spans="1:20" s="16" customFormat="1" ht="9.75" customHeight="1" x14ac:dyDescent="0.2">
      <c r="A25" s="43"/>
      <c r="B25" s="44"/>
      <c r="C25" s="102"/>
      <c r="D25" s="58">
        <f>IF(C26&gt;0,(C26-C24)/100,0)</f>
        <v>0</v>
      </c>
      <c r="E25" s="56"/>
      <c r="F25" s="59">
        <f>IF(P26&lt;-20,-D25/1.5+E25,IF(P26&lt;0,E25,D25+E25))</f>
        <v>0</v>
      </c>
      <c r="G25" s="55">
        <f>TIME(0,60/$M$7*F25,0)</f>
        <v>0</v>
      </c>
      <c r="H25" s="59"/>
      <c r="I25" s="60"/>
      <c r="J25" s="60">
        <f>IF((J24+G25+L25)&lt;&gt;J24,J24+G25+L25,0)</f>
        <v>0</v>
      </c>
      <c r="K25" s="100"/>
      <c r="L25" s="98"/>
      <c r="M25" s="54"/>
      <c r="P25" s="24">
        <f t="shared" si="0"/>
        <v>0</v>
      </c>
      <c r="R25" s="25"/>
      <c r="S25" s="25"/>
      <c r="T25" s="25"/>
    </row>
    <row r="26" spans="1:20" s="16" customFormat="1" ht="9.75" customHeight="1" x14ac:dyDescent="0.2">
      <c r="A26" s="41"/>
      <c r="B26" s="42"/>
      <c r="C26" s="102"/>
      <c r="D26" s="58"/>
      <c r="E26" s="56"/>
      <c r="F26" s="60"/>
      <c r="G26" s="55"/>
      <c r="H26" s="59">
        <f>IF(E25&gt;0,H24+E25,0)</f>
        <v>0</v>
      </c>
      <c r="I26" s="59">
        <f>IF(F25&gt;0,I24+F25,0)</f>
        <v>0</v>
      </c>
      <c r="J26" s="99">
        <f>IF((J24+G25+L24)&lt;&gt;J24,J24+G25+L24,0)</f>
        <v>0</v>
      </c>
      <c r="K26" s="100"/>
      <c r="L26" s="98"/>
      <c r="M26" s="53"/>
      <c r="P26" s="23">
        <f t="shared" si="0"/>
        <v>0</v>
      </c>
      <c r="R26" s="25"/>
      <c r="S26" s="25"/>
      <c r="T26" s="25"/>
    </row>
    <row r="27" spans="1:20" s="16" customFormat="1" ht="9.75" customHeight="1" x14ac:dyDescent="0.2">
      <c r="A27" s="43"/>
      <c r="B27" s="44"/>
      <c r="C27" s="102"/>
      <c r="D27" s="58">
        <f>IF(C28&gt;0,(C28-C26)/100,0)</f>
        <v>0</v>
      </c>
      <c r="E27" s="56"/>
      <c r="F27" s="59">
        <f>IF(P28&lt;-20,-D27/1.5+E27,IF(P28&lt;0,E27,D27+E27))</f>
        <v>0</v>
      </c>
      <c r="G27" s="55">
        <f>TIME(0,60/$M$7*F27,0)</f>
        <v>0</v>
      </c>
      <c r="H27" s="59"/>
      <c r="I27" s="60"/>
      <c r="J27" s="60">
        <f>IF((J26+G27+L27)&lt;&gt;J26,J26+G27+L27,0)</f>
        <v>0</v>
      </c>
      <c r="K27" s="100"/>
      <c r="L27" s="98"/>
      <c r="M27" s="54"/>
      <c r="P27" s="24">
        <f t="shared" si="0"/>
        <v>0</v>
      </c>
      <c r="R27" s="25"/>
      <c r="S27" s="25"/>
      <c r="T27" s="25"/>
    </row>
    <row r="28" spans="1:20" s="16" customFormat="1" ht="9.75" customHeight="1" x14ac:dyDescent="0.2">
      <c r="A28" s="41"/>
      <c r="B28" s="42"/>
      <c r="C28" s="102"/>
      <c r="D28" s="58"/>
      <c r="E28" s="56"/>
      <c r="F28" s="60"/>
      <c r="G28" s="55"/>
      <c r="H28" s="59">
        <f>IF(E27&gt;0,H26+E27,0)</f>
        <v>0</v>
      </c>
      <c r="I28" s="59">
        <f>IF(F27&gt;0,I26+F27,0)</f>
        <v>0</v>
      </c>
      <c r="J28" s="99">
        <f>IF((J26+G27+L26)&lt;&gt;J26,J26+G27+L26,0)</f>
        <v>0</v>
      </c>
      <c r="K28" s="100"/>
      <c r="L28" s="98"/>
      <c r="M28" s="53"/>
      <c r="P28" s="23">
        <f t="shared" si="0"/>
        <v>0</v>
      </c>
      <c r="R28" s="25"/>
      <c r="S28" s="25"/>
      <c r="T28" s="25"/>
    </row>
    <row r="29" spans="1:20" s="16" customFormat="1" ht="9.75" customHeight="1" x14ac:dyDescent="0.2">
      <c r="A29" s="43"/>
      <c r="B29" s="44"/>
      <c r="C29" s="102"/>
      <c r="D29" s="58">
        <f>IF(C30&gt;0,(C30-C28)/100,0)</f>
        <v>0</v>
      </c>
      <c r="E29" s="56"/>
      <c r="F29" s="59">
        <f>IF(P30&lt;-20,-D29/1.5+E29,IF(P30&lt;0,E29,D29+E29))</f>
        <v>0</v>
      </c>
      <c r="G29" s="55">
        <f>TIME(0,60/$M$7*F29,0)</f>
        <v>0</v>
      </c>
      <c r="H29" s="59"/>
      <c r="I29" s="60"/>
      <c r="J29" s="60">
        <f>IF((J28+G29+L29)&lt;&gt;J28,J28+G29+L29,0)</f>
        <v>0</v>
      </c>
      <c r="K29" s="100"/>
      <c r="L29" s="98"/>
      <c r="M29" s="54"/>
      <c r="P29" s="24">
        <f t="shared" si="0"/>
        <v>0</v>
      </c>
      <c r="R29" s="25"/>
      <c r="S29" s="25"/>
      <c r="T29" s="25"/>
    </row>
    <row r="30" spans="1:20" s="16" customFormat="1" ht="9.75" customHeight="1" x14ac:dyDescent="0.2">
      <c r="A30" s="41"/>
      <c r="B30" s="42"/>
      <c r="C30" s="102"/>
      <c r="D30" s="58"/>
      <c r="E30" s="56"/>
      <c r="F30" s="60"/>
      <c r="G30" s="55"/>
      <c r="H30" s="59">
        <f>IF(E29&gt;0,H28+E29,0)</f>
        <v>0</v>
      </c>
      <c r="I30" s="59">
        <f>IF(F29&gt;0,I28+F29,0)</f>
        <v>0</v>
      </c>
      <c r="J30" s="99">
        <f>IF((J28+G29+L28)&lt;&gt;J28,J28+G29+L28,0)</f>
        <v>0</v>
      </c>
      <c r="K30" s="100"/>
      <c r="L30" s="98"/>
      <c r="M30" s="53"/>
      <c r="P30" s="23">
        <f t="shared" si="0"/>
        <v>0</v>
      </c>
      <c r="R30" s="25"/>
      <c r="S30" s="25"/>
      <c r="T30" s="25"/>
    </row>
    <row r="31" spans="1:20" s="16" customFormat="1" ht="9.75" customHeight="1" x14ac:dyDescent="0.2">
      <c r="A31" s="43"/>
      <c r="B31" s="44"/>
      <c r="C31" s="102"/>
      <c r="D31" s="58">
        <f>IF(C32&gt;0,(C32-C30)/100,0)</f>
        <v>0</v>
      </c>
      <c r="E31" s="56"/>
      <c r="F31" s="59">
        <f>IF(P32&lt;-20,-D31/1.5+E31,IF(P32&lt;0,E31,D31+E31))</f>
        <v>0</v>
      </c>
      <c r="G31" s="55">
        <f>TIME(0,60/$M$7*F31,0)</f>
        <v>0</v>
      </c>
      <c r="H31" s="59"/>
      <c r="I31" s="60"/>
      <c r="J31" s="60">
        <f>IF((J30+G31+L31)&lt;&gt;J30,J30+G31+L31,0)</f>
        <v>0</v>
      </c>
      <c r="K31" s="100"/>
      <c r="L31" s="98"/>
      <c r="M31" s="54"/>
      <c r="P31" s="24">
        <f t="shared" si="0"/>
        <v>0</v>
      </c>
      <c r="R31" s="25"/>
      <c r="S31" s="25"/>
      <c r="T31" s="25"/>
    </row>
    <row r="32" spans="1:20" s="16" customFormat="1" ht="9.75" customHeight="1" x14ac:dyDescent="0.2">
      <c r="A32" s="41"/>
      <c r="B32" s="42"/>
      <c r="C32" s="102"/>
      <c r="D32" s="58"/>
      <c r="E32" s="56"/>
      <c r="F32" s="60"/>
      <c r="G32" s="55"/>
      <c r="H32" s="59">
        <f>IF(E31&gt;0,H30+E31,0)</f>
        <v>0</v>
      </c>
      <c r="I32" s="59">
        <f>IF(F31&gt;0,I30+F31,0)</f>
        <v>0</v>
      </c>
      <c r="J32" s="99">
        <f>IF((J30+G31+L30)&lt;&gt;J30,J30+G31+L30,0)</f>
        <v>0</v>
      </c>
      <c r="K32" s="100"/>
      <c r="L32" s="98"/>
      <c r="M32" s="53"/>
      <c r="P32" s="23">
        <f t="shared" si="0"/>
        <v>0</v>
      </c>
      <c r="R32" s="25"/>
      <c r="S32" s="25"/>
      <c r="T32" s="25"/>
    </row>
    <row r="33" spans="1:20" s="16" customFormat="1" ht="9.75" customHeight="1" x14ac:dyDescent="0.2">
      <c r="A33" s="43"/>
      <c r="B33" s="44"/>
      <c r="C33" s="102"/>
      <c r="D33" s="58">
        <f>IF(C34&gt;0,(C34-C32)/100,0)</f>
        <v>0</v>
      </c>
      <c r="E33" s="56"/>
      <c r="F33" s="59">
        <f>IF(P34&lt;-20,-D33/1.5+E33,IF(P34&lt;0,E33,D33+E33))</f>
        <v>0</v>
      </c>
      <c r="G33" s="55">
        <f>TIME(0,60/$M$7*F33,0)</f>
        <v>0</v>
      </c>
      <c r="H33" s="59"/>
      <c r="I33" s="60"/>
      <c r="J33" s="60">
        <f>IF((J32+G33+L33)&lt;&gt;J32,J32+G33+L33,0)</f>
        <v>0</v>
      </c>
      <c r="K33" s="100"/>
      <c r="L33" s="98"/>
      <c r="M33" s="54"/>
      <c r="P33" s="24">
        <f t="shared" si="0"/>
        <v>0</v>
      </c>
      <c r="R33" s="25"/>
      <c r="S33" s="25"/>
      <c r="T33" s="25"/>
    </row>
    <row r="34" spans="1:20" s="16" customFormat="1" ht="9.75" customHeight="1" x14ac:dyDescent="0.2">
      <c r="A34" s="41"/>
      <c r="B34" s="42"/>
      <c r="C34" s="102"/>
      <c r="D34" s="58"/>
      <c r="E34" s="56"/>
      <c r="F34" s="60"/>
      <c r="G34" s="55"/>
      <c r="H34" s="59">
        <f>IF(E33&gt;0,H32+E33,0)</f>
        <v>0</v>
      </c>
      <c r="I34" s="59">
        <f>IF(F33&gt;0,I32+F33,0)</f>
        <v>0</v>
      </c>
      <c r="J34" s="99">
        <f>IF((J32+G33+L32)&lt;&gt;J32,J32+G33+L32,0)</f>
        <v>0</v>
      </c>
      <c r="K34" s="100"/>
      <c r="L34" s="98"/>
      <c r="M34" s="53"/>
      <c r="P34" s="23">
        <f t="shared" si="0"/>
        <v>0</v>
      </c>
      <c r="R34" s="25"/>
      <c r="S34" s="25"/>
      <c r="T34" s="25"/>
    </row>
    <row r="35" spans="1:20" s="16" customFormat="1" ht="9.75" customHeight="1" x14ac:dyDescent="0.2">
      <c r="A35" s="43"/>
      <c r="B35" s="44"/>
      <c r="C35" s="102"/>
      <c r="D35" s="58">
        <f>IF(C36&gt;0,(C36-C34)/100,0)</f>
        <v>0</v>
      </c>
      <c r="E35" s="56"/>
      <c r="F35" s="59">
        <f>IF(P36&lt;-20,-D35/1.5+E35,IF(P36&lt;0,E35,D35+E35))</f>
        <v>0</v>
      </c>
      <c r="G35" s="55">
        <f>TIME(0,60/$M$7*F35,0)</f>
        <v>0</v>
      </c>
      <c r="H35" s="59"/>
      <c r="I35" s="60"/>
      <c r="J35" s="60">
        <f>IF((J34+G35+L35)&lt;&gt;J34,J34+G35+L35,0)</f>
        <v>0</v>
      </c>
      <c r="K35" s="100"/>
      <c r="L35" s="98"/>
      <c r="M35" s="54"/>
      <c r="P35" s="24">
        <f t="shared" si="0"/>
        <v>0</v>
      </c>
      <c r="R35" s="25"/>
      <c r="S35" s="25"/>
      <c r="T35" s="25"/>
    </row>
    <row r="36" spans="1:20" s="16" customFormat="1" ht="9.75" customHeight="1" x14ac:dyDescent="0.2">
      <c r="A36" s="41"/>
      <c r="B36" s="42"/>
      <c r="C36" s="102"/>
      <c r="D36" s="58"/>
      <c r="E36" s="56"/>
      <c r="F36" s="60"/>
      <c r="G36" s="55"/>
      <c r="H36" s="59">
        <f>IF(E35&gt;0,H34+E35,0)</f>
        <v>0</v>
      </c>
      <c r="I36" s="59">
        <f>IF(F35&gt;0,I34+F35,0)</f>
        <v>0</v>
      </c>
      <c r="J36" s="99">
        <f>IF((J34+G35+L34)&lt;&gt;J34,J34+G35+L34,0)</f>
        <v>0</v>
      </c>
      <c r="K36" s="100"/>
      <c r="L36" s="98"/>
      <c r="M36" s="53"/>
      <c r="P36" s="23">
        <f t="shared" si="0"/>
        <v>0</v>
      </c>
      <c r="R36" s="25"/>
      <c r="S36" s="25"/>
      <c r="T36" s="25"/>
    </row>
    <row r="37" spans="1:20" s="16" customFormat="1" ht="9.75" customHeight="1" x14ac:dyDescent="0.2">
      <c r="A37" s="43"/>
      <c r="B37" s="44"/>
      <c r="C37" s="102"/>
      <c r="D37" s="58">
        <f>IF(C38&gt;0,(C38-C36)/100,0)</f>
        <v>0</v>
      </c>
      <c r="E37" s="56"/>
      <c r="F37" s="59">
        <f>IF(P38&lt;-20,-D37/1.5+E37,IF(P38&lt;0,E37,D37+E37))</f>
        <v>0</v>
      </c>
      <c r="G37" s="55">
        <f>TIME(0,60/$M$7*F37,0)</f>
        <v>0</v>
      </c>
      <c r="H37" s="59"/>
      <c r="I37" s="60"/>
      <c r="J37" s="60">
        <f>IF((J36+G37+L37)&lt;&gt;J36,J36+G37+L37,0)</f>
        <v>0</v>
      </c>
      <c r="K37" s="100"/>
      <c r="L37" s="98"/>
      <c r="M37" s="54"/>
      <c r="P37" s="24">
        <f t="shared" si="0"/>
        <v>0</v>
      </c>
      <c r="R37" s="25"/>
      <c r="S37" s="25"/>
      <c r="T37" s="25"/>
    </row>
    <row r="38" spans="1:20" s="16" customFormat="1" ht="9.75" customHeight="1" x14ac:dyDescent="0.2">
      <c r="A38" s="41"/>
      <c r="B38" s="42"/>
      <c r="C38" s="102"/>
      <c r="D38" s="58"/>
      <c r="E38" s="56"/>
      <c r="F38" s="60"/>
      <c r="G38" s="55"/>
      <c r="H38" s="59">
        <f>IF(E37&gt;0,H36+E37,0)</f>
        <v>0</v>
      </c>
      <c r="I38" s="59">
        <f>IF(F37&gt;0,I36+F37,0)</f>
        <v>0</v>
      </c>
      <c r="J38" s="99">
        <f>IF((J36+G37+L36)&lt;&gt;J36,J36+G37+L36,0)</f>
        <v>0</v>
      </c>
      <c r="K38" s="100"/>
      <c r="L38" s="98"/>
      <c r="M38" s="53"/>
      <c r="P38" s="23">
        <f t="shared" si="0"/>
        <v>0</v>
      </c>
    </row>
    <row r="39" spans="1:20" s="16" customFormat="1" ht="9.75" customHeight="1" x14ac:dyDescent="0.2">
      <c r="A39" s="43"/>
      <c r="B39" s="44"/>
      <c r="C39" s="102"/>
      <c r="D39" s="58">
        <f>IF(C40&gt;0,(C40-C38)/100,0)</f>
        <v>0</v>
      </c>
      <c r="E39" s="56"/>
      <c r="F39" s="59">
        <f>IF(P40&lt;-20,-D39/1.5+E39,IF(P40&lt;0,E39,D39+E39))</f>
        <v>0</v>
      </c>
      <c r="G39" s="55">
        <f>TIME(0,60/$M$7*F39,0)</f>
        <v>0</v>
      </c>
      <c r="H39" s="59"/>
      <c r="I39" s="60"/>
      <c r="J39" s="60">
        <f>IF((J38+G39+L39)&lt;&gt;J38,J38+G39+L39,0)</f>
        <v>0</v>
      </c>
      <c r="K39" s="100"/>
      <c r="L39" s="98"/>
      <c r="M39" s="54"/>
      <c r="P39" s="24">
        <f t="shared" si="0"/>
        <v>0</v>
      </c>
    </row>
    <row r="40" spans="1:20" s="16" customFormat="1" ht="9.75" customHeight="1" x14ac:dyDescent="0.2">
      <c r="A40" s="41"/>
      <c r="B40" s="42"/>
      <c r="C40" s="102"/>
      <c r="D40" s="58"/>
      <c r="E40" s="57"/>
      <c r="F40" s="60"/>
      <c r="G40" s="55"/>
      <c r="H40" s="59">
        <f>IF(E39&gt;0,H38+E39,0)</f>
        <v>0</v>
      </c>
      <c r="I40" s="59">
        <f>IF(F39&gt;0,I38+F39,0)</f>
        <v>0</v>
      </c>
      <c r="J40" s="99">
        <f>IF((J38+G39+L38)&lt;&gt;J38,J38+G39+L38,0)</f>
        <v>0</v>
      </c>
      <c r="K40" s="100"/>
      <c r="L40" s="98"/>
      <c r="M40" s="53"/>
      <c r="P40" s="23">
        <f t="shared" si="0"/>
        <v>0</v>
      </c>
    </row>
    <row r="41" spans="1:20" s="16" customFormat="1" ht="9.75" customHeight="1" x14ac:dyDescent="0.2">
      <c r="A41" s="43"/>
      <c r="B41" s="44"/>
      <c r="C41" s="102"/>
      <c r="D41" s="58">
        <f>IF(C42&gt;0,(C42-C40)/100,0)</f>
        <v>0</v>
      </c>
      <c r="E41" s="56"/>
      <c r="F41" s="59">
        <f>IF(P42&lt;-20,-D41/1.5+E41,IF(P42&lt;0,E41,D41+E41))</f>
        <v>0</v>
      </c>
      <c r="G41" s="55">
        <f>TIME(0,60/$M$7*F41,0)</f>
        <v>0</v>
      </c>
      <c r="H41" s="59"/>
      <c r="I41" s="60"/>
      <c r="J41" s="60">
        <f>IF((J40+G53+L41)&lt;&gt;J40,J40+G53+L41,0)</f>
        <v>0</v>
      </c>
      <c r="K41" s="100"/>
      <c r="L41" s="98"/>
      <c r="M41" s="54"/>
      <c r="P41" s="24">
        <f t="shared" si="0"/>
        <v>0</v>
      </c>
    </row>
    <row r="42" spans="1:20" ht="9.75" customHeight="1" x14ac:dyDescent="0.2">
      <c r="A42" s="41"/>
      <c r="B42" s="42"/>
      <c r="C42" s="102"/>
      <c r="D42" s="58"/>
      <c r="E42" s="57"/>
      <c r="F42" s="60"/>
      <c r="G42" s="55"/>
      <c r="H42" s="59">
        <f>IF(E41&gt;0,H40+E41,0)</f>
        <v>0</v>
      </c>
      <c r="I42" s="59">
        <f>IF(F41&gt;0,I40+F41,0)</f>
        <v>0</v>
      </c>
      <c r="J42" s="99">
        <f>IF((J40+G41+L40)&lt;&gt;J40,J40+G41+L40,0)</f>
        <v>0</v>
      </c>
      <c r="K42" s="100"/>
      <c r="L42" s="98"/>
      <c r="M42" s="53"/>
      <c r="O42" s="16"/>
      <c r="P42" s="23">
        <f t="shared" si="0"/>
        <v>0</v>
      </c>
      <c r="Q42" s="16"/>
    </row>
    <row r="43" spans="1:20" ht="9.75" customHeight="1" x14ac:dyDescent="0.2">
      <c r="A43" s="43"/>
      <c r="B43" s="44"/>
      <c r="C43" s="102"/>
      <c r="D43" s="58">
        <f>IF(C44&gt;0,(C44-C42)/100,0)</f>
        <v>0</v>
      </c>
      <c r="E43" s="56"/>
      <c r="F43" s="59">
        <f>IF(P44&lt;-20,-D43/1.5+E43,IF(P44&lt;0,E43,D43+E43))</f>
        <v>0</v>
      </c>
      <c r="G43" s="55">
        <f>TIME(0,60/$M$7*F43,0)</f>
        <v>0</v>
      </c>
      <c r="H43" s="59"/>
      <c r="I43" s="60"/>
      <c r="J43" s="60" t="e">
        <f>IF((J42+#REF!+L43)&lt;&gt;J42,J42+#REF!+L43,0)</f>
        <v>#REF!</v>
      </c>
      <c r="K43" s="100"/>
      <c r="L43" s="98"/>
      <c r="M43" s="54"/>
      <c r="P43" s="24">
        <f t="shared" si="0"/>
        <v>0</v>
      </c>
    </row>
    <row r="44" spans="1:20" ht="9.75" customHeight="1" x14ac:dyDescent="0.2">
      <c r="A44" s="41"/>
      <c r="B44" s="42"/>
      <c r="C44" s="102"/>
      <c r="D44" s="58"/>
      <c r="E44" s="57"/>
      <c r="F44" s="60"/>
      <c r="G44" s="55"/>
      <c r="H44" s="59">
        <f>IF(E43&gt;0,H42+E43,0)</f>
        <v>0</v>
      </c>
      <c r="I44" s="59">
        <f>IF(F43&gt;0,I42+F43,0)</f>
        <v>0</v>
      </c>
      <c r="J44" s="99">
        <f>IF((J42+G43+L42)&lt;&gt;J42,J42+G43+L42,0)</f>
        <v>0</v>
      </c>
      <c r="K44" s="100"/>
      <c r="L44" s="98"/>
      <c r="M44" s="53"/>
      <c r="P44" s="23">
        <f t="shared" si="0"/>
        <v>0</v>
      </c>
    </row>
    <row r="45" spans="1:20" ht="9.75" customHeight="1" x14ac:dyDescent="0.2">
      <c r="A45" s="43"/>
      <c r="B45" s="44"/>
      <c r="C45" s="102"/>
      <c r="D45" s="58">
        <f>IF(C46&gt;0,(C46-C44)/100,0)</f>
        <v>0</v>
      </c>
      <c r="E45" s="56"/>
      <c r="F45" s="59">
        <f>IF(P46&lt;-20,-D45/1.5+E45,IF(P46&lt;0,E45,D45+E45))</f>
        <v>0</v>
      </c>
      <c r="G45" s="55">
        <f>TIME(0,60/$M$7*F45,0)</f>
        <v>0</v>
      </c>
      <c r="H45" s="59"/>
      <c r="I45" s="60"/>
      <c r="J45" s="60">
        <f>IF((J44+G45+L45)&lt;&gt;J44,J44+G45+L45,0)</f>
        <v>0</v>
      </c>
      <c r="K45" s="100"/>
      <c r="L45" s="98"/>
      <c r="M45" s="54"/>
      <c r="P45" s="24">
        <f t="shared" si="0"/>
        <v>0</v>
      </c>
    </row>
    <row r="46" spans="1:20" ht="9.75" customHeight="1" x14ac:dyDescent="0.2">
      <c r="A46" s="41"/>
      <c r="B46" s="42"/>
      <c r="C46" s="102"/>
      <c r="D46" s="58"/>
      <c r="E46" s="57"/>
      <c r="F46" s="60"/>
      <c r="G46" s="55"/>
      <c r="H46" s="59">
        <f>IF(E45&gt;0,H44+E45,0)</f>
        <v>0</v>
      </c>
      <c r="I46" s="59">
        <f>IF(F45&gt;0,I44+F45,0)</f>
        <v>0</v>
      </c>
      <c r="J46" s="99">
        <f>IF((J44+G45+L44)&lt;&gt;J44,J44+G45+L44,0)</f>
        <v>0</v>
      </c>
      <c r="K46" s="100"/>
      <c r="L46" s="98"/>
      <c r="M46" s="53"/>
      <c r="P46" s="23">
        <f t="shared" si="0"/>
        <v>0</v>
      </c>
    </row>
    <row r="47" spans="1:20" ht="9.75" customHeight="1" x14ac:dyDescent="0.2">
      <c r="A47" s="43"/>
      <c r="B47" s="44"/>
      <c r="C47" s="102"/>
      <c r="D47" s="58">
        <f>IF(C48&gt;0,(C48-C46)/100,0)</f>
        <v>0</v>
      </c>
      <c r="E47" s="56"/>
      <c r="F47" s="59">
        <f>IF(P48&lt;-20,-D47/1.5+E47,IF(P48&lt;0,E47,D47+E47))</f>
        <v>0</v>
      </c>
      <c r="G47" s="55">
        <f>TIME(0,60/$M$7*F47,0)</f>
        <v>0</v>
      </c>
      <c r="H47" s="59"/>
      <c r="I47" s="60"/>
      <c r="J47" s="60">
        <f>IF((J46+G47+L47)&lt;&gt;J46,J46+G47+L47,0)</f>
        <v>0</v>
      </c>
      <c r="K47" s="100"/>
      <c r="L47" s="98"/>
      <c r="M47" s="54"/>
      <c r="P47" s="24">
        <f t="shared" si="0"/>
        <v>0</v>
      </c>
    </row>
    <row r="48" spans="1:20" ht="9.75" customHeight="1" x14ac:dyDescent="0.2">
      <c r="A48" s="41"/>
      <c r="B48" s="42"/>
      <c r="C48" s="102"/>
      <c r="D48" s="58"/>
      <c r="E48" s="57"/>
      <c r="F48" s="60"/>
      <c r="G48" s="55"/>
      <c r="H48" s="59">
        <f>IF(E47&gt;0,H46+E47,0)</f>
        <v>0</v>
      </c>
      <c r="I48" s="59">
        <f>IF(F47&gt;0,I46+F47,0)</f>
        <v>0</v>
      </c>
      <c r="J48" s="99">
        <f>IF((J46+G47+L46)&lt;&gt;J46,J46+G47+L46,0)</f>
        <v>0</v>
      </c>
      <c r="K48" s="100"/>
      <c r="L48" s="98"/>
      <c r="M48" s="53"/>
      <c r="P48" s="23">
        <f t="shared" si="0"/>
        <v>0</v>
      </c>
    </row>
    <row r="49" spans="1:16" ht="9.75" customHeight="1" x14ac:dyDescent="0.2">
      <c r="A49" s="43"/>
      <c r="B49" s="44"/>
      <c r="C49" s="102"/>
      <c r="D49" s="58">
        <f>IF(C50&gt;0,(C50-C48)/100,0)</f>
        <v>0</v>
      </c>
      <c r="E49" s="56"/>
      <c r="F49" s="59">
        <f>IF(P50&lt;-20,-D49/1.5+E49,IF(P50&lt;0,E49,D49+E49))</f>
        <v>0</v>
      </c>
      <c r="G49" s="55">
        <f>TIME(0,60/$M$7*F49,0)</f>
        <v>0</v>
      </c>
      <c r="H49" s="59"/>
      <c r="I49" s="60"/>
      <c r="J49" s="60">
        <f>IF((J48+G49+L49)&lt;&gt;J48,J48+G49+L49,0)</f>
        <v>0</v>
      </c>
      <c r="K49" s="100"/>
      <c r="L49" s="98"/>
      <c r="M49" s="54"/>
      <c r="P49" s="24">
        <f t="shared" si="0"/>
        <v>0</v>
      </c>
    </row>
    <row r="50" spans="1:16" ht="9.75" customHeight="1" x14ac:dyDescent="0.2">
      <c r="A50" s="41"/>
      <c r="B50" s="42"/>
      <c r="C50" s="102"/>
      <c r="D50" s="58"/>
      <c r="E50" s="57"/>
      <c r="F50" s="60"/>
      <c r="G50" s="55"/>
      <c r="H50" s="59">
        <f>IF(E49&gt;0,H48+E49,0)</f>
        <v>0</v>
      </c>
      <c r="I50" s="59">
        <f>IF(F49&gt;0,I48+F49,0)</f>
        <v>0</v>
      </c>
      <c r="J50" s="99">
        <f>IF((J48+G49+L48)&lt;&gt;J48,J48+G49+L48,0)</f>
        <v>0</v>
      </c>
      <c r="K50" s="100"/>
      <c r="L50" s="98"/>
      <c r="M50" s="53"/>
      <c r="P50" s="23">
        <f t="shared" si="0"/>
        <v>0</v>
      </c>
    </row>
    <row r="51" spans="1:16" ht="9.75" customHeight="1" x14ac:dyDescent="0.2">
      <c r="A51" s="43"/>
      <c r="B51" s="44"/>
      <c r="C51" s="102"/>
      <c r="D51" s="58">
        <f>IF(C52&gt;0,(C52-C50)/100,0)</f>
        <v>0</v>
      </c>
      <c r="E51" s="56"/>
      <c r="F51" s="59">
        <f>IF(P52&lt;-20,-D51/1.5+E51,IF(P52&lt;0,E51,D51+E51))</f>
        <v>0</v>
      </c>
      <c r="G51" s="55">
        <f>TIME(0,60/$M$7*F51,0)</f>
        <v>0</v>
      </c>
      <c r="H51" s="59"/>
      <c r="I51" s="60"/>
      <c r="J51" s="60">
        <f>IF((J50+G51+L51)&lt;&gt;J50,J50+G51+L51,0)</f>
        <v>0</v>
      </c>
      <c r="K51" s="100"/>
      <c r="L51" s="98"/>
      <c r="M51" s="54"/>
      <c r="P51" s="24">
        <f t="shared" si="0"/>
        <v>0</v>
      </c>
    </row>
    <row r="52" spans="1:16" ht="9.75" customHeight="1" x14ac:dyDescent="0.2">
      <c r="A52" s="41"/>
      <c r="B52" s="42"/>
      <c r="C52" s="102"/>
      <c r="D52" s="58"/>
      <c r="E52" s="57"/>
      <c r="F52" s="60"/>
      <c r="G52" s="55"/>
      <c r="H52" s="59">
        <f>IF(E51&gt;0,H50+E51,0)</f>
        <v>0</v>
      </c>
      <c r="I52" s="59">
        <f>IF(F51&gt;0,I50+F51,0)</f>
        <v>0</v>
      </c>
      <c r="J52" s="99">
        <f>IF((J50+G51+L50)&lt;&gt;J50,J50+G51+L50,0)</f>
        <v>0</v>
      </c>
      <c r="K52" s="100"/>
      <c r="L52" s="98"/>
      <c r="M52" s="53"/>
      <c r="P52" s="23">
        <f t="shared" si="0"/>
        <v>0</v>
      </c>
    </row>
    <row r="53" spans="1:16" ht="9.75" customHeight="1" x14ac:dyDescent="0.2">
      <c r="A53" s="43"/>
      <c r="B53" s="44"/>
      <c r="C53" s="102"/>
      <c r="D53" s="14"/>
      <c r="E53" s="26"/>
      <c r="F53" s="26"/>
      <c r="G53" s="27"/>
      <c r="H53" s="59"/>
      <c r="I53" s="60"/>
      <c r="J53" s="60" t="e">
        <f>IF((J52+#REF!+L53)&lt;&gt;J52,J52+#REF!+L53,0)</f>
        <v>#REF!</v>
      </c>
      <c r="K53" s="100"/>
      <c r="L53" s="98"/>
      <c r="M53" s="54"/>
      <c r="P53" s="24">
        <f t="shared" si="0"/>
        <v>0</v>
      </c>
    </row>
    <row r="54" spans="1:16" ht="21" customHeight="1" x14ac:dyDescent="0.2">
      <c r="A54" s="45" t="s">
        <v>94</v>
      </c>
      <c r="B54" s="46"/>
      <c r="C54" s="46"/>
      <c r="D54" s="46"/>
      <c r="E54" s="46"/>
      <c r="F54" s="89">
        <f>SUM(G12:G53)</f>
        <v>0</v>
      </c>
      <c r="G54" s="90"/>
      <c r="H54" s="78"/>
      <c r="I54" s="79"/>
      <c r="J54" s="79"/>
      <c r="K54" s="79"/>
      <c r="L54" s="79"/>
      <c r="M54" s="80"/>
    </row>
    <row r="55" spans="1:16" ht="21" customHeight="1" x14ac:dyDescent="0.2">
      <c r="A55" s="81"/>
      <c r="B55" s="82"/>
      <c r="C55" s="82"/>
      <c r="D55" s="82"/>
      <c r="E55" s="82"/>
      <c r="F55" s="82"/>
      <c r="G55" s="82"/>
      <c r="H55" s="82"/>
      <c r="I55" s="82"/>
      <c r="J55" s="82"/>
      <c r="K55" s="82"/>
      <c r="L55" s="82"/>
      <c r="M55" s="82"/>
    </row>
    <row r="56" spans="1:16" ht="26.25" customHeight="1" x14ac:dyDescent="0.3">
      <c r="A56" s="28" t="s">
        <v>55</v>
      </c>
      <c r="B56" s="29"/>
      <c r="C56" s="30"/>
      <c r="D56" s="86" t="s">
        <v>53</v>
      </c>
      <c r="E56" s="87"/>
      <c r="F56" s="87"/>
      <c r="G56" s="87"/>
      <c r="H56" s="87"/>
      <c r="I56" s="87"/>
      <c r="J56" s="87"/>
      <c r="K56" s="87"/>
      <c r="L56" s="87"/>
      <c r="M56" s="88"/>
    </row>
    <row r="57" spans="1:16" ht="21" customHeight="1" x14ac:dyDescent="0.2">
      <c r="A57" s="83" t="s">
        <v>56</v>
      </c>
      <c r="B57" s="84"/>
      <c r="C57" s="31" t="s">
        <v>57</v>
      </c>
      <c r="D57" s="75"/>
      <c r="E57" s="76"/>
      <c r="F57" s="76"/>
      <c r="G57" s="76"/>
      <c r="H57" s="76"/>
      <c r="I57" s="76"/>
      <c r="J57" s="76"/>
      <c r="K57" s="76"/>
      <c r="L57" s="76"/>
      <c r="M57" s="77"/>
    </row>
    <row r="58" spans="1:16" ht="21" customHeight="1" x14ac:dyDescent="0.2">
      <c r="A58" s="75"/>
      <c r="B58" s="85"/>
      <c r="C58" s="36"/>
      <c r="D58" s="75"/>
      <c r="E58" s="76"/>
      <c r="F58" s="76"/>
      <c r="G58" s="76"/>
      <c r="H58" s="76"/>
      <c r="I58" s="76"/>
      <c r="J58" s="76"/>
      <c r="K58" s="76"/>
      <c r="L58" s="76"/>
      <c r="M58" s="77"/>
    </row>
    <row r="59" spans="1:16" ht="21" customHeight="1" x14ac:dyDescent="0.2">
      <c r="A59" s="75"/>
      <c r="B59" s="85"/>
      <c r="C59" s="36"/>
      <c r="D59" s="75"/>
      <c r="E59" s="76"/>
      <c r="F59" s="76"/>
      <c r="G59" s="76"/>
      <c r="H59" s="76"/>
      <c r="I59" s="76"/>
      <c r="J59" s="76"/>
      <c r="K59" s="76"/>
      <c r="L59" s="76"/>
      <c r="M59" s="77"/>
    </row>
    <row r="60" spans="1:16" ht="21" customHeight="1" x14ac:dyDescent="0.2">
      <c r="A60" s="75"/>
      <c r="B60" s="85"/>
      <c r="C60" s="36"/>
      <c r="D60" s="75"/>
      <c r="E60" s="76"/>
      <c r="F60" s="76"/>
      <c r="G60" s="76"/>
      <c r="H60" s="76"/>
      <c r="I60" s="76"/>
      <c r="J60" s="76"/>
      <c r="K60" s="76"/>
      <c r="L60" s="76"/>
      <c r="M60" s="77"/>
    </row>
    <row r="61" spans="1:16" ht="21" customHeight="1" x14ac:dyDescent="0.2">
      <c r="A61" s="75"/>
      <c r="B61" s="85"/>
      <c r="C61" s="36"/>
      <c r="D61" s="75"/>
      <c r="E61" s="76"/>
      <c r="F61" s="76"/>
      <c r="G61" s="76"/>
      <c r="H61" s="76"/>
      <c r="I61" s="76"/>
      <c r="J61" s="76"/>
      <c r="K61" s="76"/>
      <c r="L61" s="76"/>
      <c r="M61" s="77"/>
    </row>
    <row r="62" spans="1:16" ht="21" customHeight="1" x14ac:dyDescent="0.2">
      <c r="A62" s="75"/>
      <c r="B62" s="85"/>
      <c r="C62" s="36"/>
      <c r="D62" s="75"/>
      <c r="E62" s="76"/>
      <c r="F62" s="76"/>
      <c r="G62" s="76"/>
      <c r="H62" s="76"/>
      <c r="I62" s="76"/>
      <c r="J62" s="76"/>
      <c r="K62" s="76"/>
      <c r="L62" s="76"/>
      <c r="M62" s="77"/>
    </row>
  </sheetData>
  <sheetProtection selectLockedCells="1"/>
  <mergeCells count="284">
    <mergeCell ref="L42:L43"/>
    <mergeCell ref="C50:C51"/>
    <mergeCell ref="L38:L39"/>
    <mergeCell ref="L52:L53"/>
    <mergeCell ref="K52:K53"/>
    <mergeCell ref="K38:K39"/>
    <mergeCell ref="J52:J53"/>
    <mergeCell ref="L44:L45"/>
    <mergeCell ref="L46:L47"/>
    <mergeCell ref="K46:K47"/>
    <mergeCell ref="K44:K45"/>
    <mergeCell ref="L40:L41"/>
    <mergeCell ref="J44:J45"/>
    <mergeCell ref="L50:L51"/>
    <mergeCell ref="J50:J51"/>
    <mergeCell ref="L48:L49"/>
    <mergeCell ref="J42:J43"/>
    <mergeCell ref="K42:K43"/>
    <mergeCell ref="K40:K41"/>
    <mergeCell ref="C52:C53"/>
    <mergeCell ref="C44:C45"/>
    <mergeCell ref="C42:C43"/>
    <mergeCell ref="C46:C47"/>
    <mergeCell ref="F49:F50"/>
    <mergeCell ref="J30:J31"/>
    <mergeCell ref="J40:J41"/>
    <mergeCell ref="J32:J33"/>
    <mergeCell ref="J34:J35"/>
    <mergeCell ref="K36:K37"/>
    <mergeCell ref="L30:L31"/>
    <mergeCell ref="L28:L29"/>
    <mergeCell ref="K34:K35"/>
    <mergeCell ref="K18:K19"/>
    <mergeCell ref="K20:K21"/>
    <mergeCell ref="K22:K23"/>
    <mergeCell ref="K24:K25"/>
    <mergeCell ref="K26:K27"/>
    <mergeCell ref="K28:K29"/>
    <mergeCell ref="K30:K31"/>
    <mergeCell ref="L32:L33"/>
    <mergeCell ref="L34:L35"/>
    <mergeCell ref="K32:K33"/>
    <mergeCell ref="L36:L37"/>
    <mergeCell ref="J36:J37"/>
    <mergeCell ref="J38:J39"/>
    <mergeCell ref="L24:L25"/>
    <mergeCell ref="L26:L27"/>
    <mergeCell ref="J26:J27"/>
    <mergeCell ref="H32:H33"/>
    <mergeCell ref="H34:H35"/>
    <mergeCell ref="H26:H27"/>
    <mergeCell ref="I52:I53"/>
    <mergeCell ref="H40:H41"/>
    <mergeCell ref="I40:I41"/>
    <mergeCell ref="H44:H45"/>
    <mergeCell ref="I44:I45"/>
    <mergeCell ref="I42:I43"/>
    <mergeCell ref="H50:H51"/>
    <mergeCell ref="I50:I51"/>
    <mergeCell ref="I30:I31"/>
    <mergeCell ref="I38:I39"/>
    <mergeCell ref="I36:I37"/>
    <mergeCell ref="H36:H37"/>
    <mergeCell ref="G31:G32"/>
    <mergeCell ref="G33:G34"/>
    <mergeCell ref="H52:H53"/>
    <mergeCell ref="I18:I19"/>
    <mergeCell ref="I20:I21"/>
    <mergeCell ref="I22:I23"/>
    <mergeCell ref="I24:I25"/>
    <mergeCell ref="I26:I27"/>
    <mergeCell ref="I28:I29"/>
    <mergeCell ref="G35:G36"/>
    <mergeCell ref="G37:G38"/>
    <mergeCell ref="G23:G24"/>
    <mergeCell ref="G25:G26"/>
    <mergeCell ref="G27:G28"/>
    <mergeCell ref="G29:G30"/>
    <mergeCell ref="G19:G20"/>
    <mergeCell ref="G21:G22"/>
    <mergeCell ref="H42:H43"/>
    <mergeCell ref="H38:H39"/>
    <mergeCell ref="G39:G40"/>
    <mergeCell ref="H28:H29"/>
    <mergeCell ref="H30:H31"/>
    <mergeCell ref="I32:I33"/>
    <mergeCell ref="I34:I35"/>
    <mergeCell ref="F29:F30"/>
    <mergeCell ref="F31:F32"/>
    <mergeCell ref="A34:B35"/>
    <mergeCell ref="A36:B37"/>
    <mergeCell ref="C38:C39"/>
    <mergeCell ref="E27:E28"/>
    <mergeCell ref="E29:E30"/>
    <mergeCell ref="E31:E32"/>
    <mergeCell ref="C28:C29"/>
    <mergeCell ref="C30:C31"/>
    <mergeCell ref="D29:D30"/>
    <mergeCell ref="D27:D28"/>
    <mergeCell ref="A26:B27"/>
    <mergeCell ref="A28:B29"/>
    <mergeCell ref="D25:D26"/>
    <mergeCell ref="C24:C25"/>
    <mergeCell ref="C26:C27"/>
    <mergeCell ref="E25:E26"/>
    <mergeCell ref="A24:B25"/>
    <mergeCell ref="A38:B39"/>
    <mergeCell ref="F27:F28"/>
    <mergeCell ref="A40:B41"/>
    <mergeCell ref="C48:C49"/>
    <mergeCell ref="E35:E36"/>
    <mergeCell ref="E37:E38"/>
    <mergeCell ref="C34:C35"/>
    <mergeCell ref="C36:C37"/>
    <mergeCell ref="D37:D38"/>
    <mergeCell ref="E33:E34"/>
    <mergeCell ref="D33:D34"/>
    <mergeCell ref="D35:D36"/>
    <mergeCell ref="C32:C33"/>
    <mergeCell ref="D31:D32"/>
    <mergeCell ref="A30:B31"/>
    <mergeCell ref="A32:B33"/>
    <mergeCell ref="D39:D40"/>
    <mergeCell ref="E41:E42"/>
    <mergeCell ref="C40:C41"/>
    <mergeCell ref="E39:E40"/>
    <mergeCell ref="D47:D48"/>
    <mergeCell ref="E47:E48"/>
    <mergeCell ref="E49:E50"/>
    <mergeCell ref="D49:D50"/>
    <mergeCell ref="A50:B51"/>
    <mergeCell ref="L14:L15"/>
    <mergeCell ref="D21:D22"/>
    <mergeCell ref="C20:C21"/>
    <mergeCell ref="E21:E22"/>
    <mergeCell ref="C18:C19"/>
    <mergeCell ref="H20:H21"/>
    <mergeCell ref="H22:H23"/>
    <mergeCell ref="H24:H25"/>
    <mergeCell ref="J18:J19"/>
    <mergeCell ref="C22:C23"/>
    <mergeCell ref="E23:E24"/>
    <mergeCell ref="D23:D24"/>
    <mergeCell ref="F23:F24"/>
    <mergeCell ref="J22:J23"/>
    <mergeCell ref="J24:J25"/>
    <mergeCell ref="A20:B21"/>
    <mergeCell ref="A22:B23"/>
    <mergeCell ref="A16:B17"/>
    <mergeCell ref="A18:B19"/>
    <mergeCell ref="F25:F26"/>
    <mergeCell ref="L18:L19"/>
    <mergeCell ref="L20:L21"/>
    <mergeCell ref="L22:L23"/>
    <mergeCell ref="J28:J29"/>
    <mergeCell ref="D41:D42"/>
    <mergeCell ref="G49:G50"/>
    <mergeCell ref="C12:C13"/>
    <mergeCell ref="H14:H15"/>
    <mergeCell ref="I14:I15"/>
    <mergeCell ref="E15:E16"/>
    <mergeCell ref="H12:H13"/>
    <mergeCell ref="I12:I13"/>
    <mergeCell ref="G17:G18"/>
    <mergeCell ref="H18:H19"/>
    <mergeCell ref="H16:H17"/>
    <mergeCell ref="E19:E20"/>
    <mergeCell ref="D17:D18"/>
    <mergeCell ref="F13:F14"/>
    <mergeCell ref="F15:F16"/>
    <mergeCell ref="F17:F18"/>
    <mergeCell ref="C14:C15"/>
    <mergeCell ref="C16:C17"/>
    <mergeCell ref="D19:D20"/>
    <mergeCell ref="E17:E18"/>
    <mergeCell ref="D15:D16"/>
    <mergeCell ref="F19:F20"/>
    <mergeCell ref="I16:I17"/>
    <mergeCell ref="F47:F48"/>
    <mergeCell ref="F43:F44"/>
    <mergeCell ref="G47:G48"/>
    <mergeCell ref="E45:E46"/>
    <mergeCell ref="D45:D46"/>
    <mergeCell ref="F45:F46"/>
    <mergeCell ref="G45:G46"/>
    <mergeCell ref="D43:D44"/>
    <mergeCell ref="E43:E44"/>
    <mergeCell ref="G43:G44"/>
    <mergeCell ref="L12:L13"/>
    <mergeCell ref="J48:J49"/>
    <mergeCell ref="J46:J47"/>
    <mergeCell ref="I46:I47"/>
    <mergeCell ref="K50:K51"/>
    <mergeCell ref="H48:H49"/>
    <mergeCell ref="I48:I49"/>
    <mergeCell ref="F41:F42"/>
    <mergeCell ref="G41:G42"/>
    <mergeCell ref="K48:K49"/>
    <mergeCell ref="H46:H47"/>
    <mergeCell ref="K12:K13"/>
    <mergeCell ref="J12:J13"/>
    <mergeCell ref="L16:L17"/>
    <mergeCell ref="J14:J15"/>
    <mergeCell ref="K14:K15"/>
    <mergeCell ref="J20:J21"/>
    <mergeCell ref="F21:F22"/>
    <mergeCell ref="J16:J17"/>
    <mergeCell ref="K16:K17"/>
    <mergeCell ref="F33:F34"/>
    <mergeCell ref="F35:F36"/>
    <mergeCell ref="F37:F38"/>
    <mergeCell ref="F39:F40"/>
    <mergeCell ref="A11:B11"/>
    <mergeCell ref="A12:B13"/>
    <mergeCell ref="A10:C10"/>
    <mergeCell ref="H8:H10"/>
    <mergeCell ref="I8:I10"/>
    <mergeCell ref="J8:J10"/>
    <mergeCell ref="D13:D14"/>
    <mergeCell ref="A14:B15"/>
    <mergeCell ref="G13:G14"/>
    <mergeCell ref="G15:G16"/>
    <mergeCell ref="E13:E14"/>
    <mergeCell ref="M12:M13"/>
    <mergeCell ref="M14:M15"/>
    <mergeCell ref="M16:M17"/>
    <mergeCell ref="M18:M19"/>
    <mergeCell ref="M20:M21"/>
    <mergeCell ref="M22:M23"/>
    <mergeCell ref="M24:M25"/>
    <mergeCell ref="M26:M27"/>
    <mergeCell ref="M28:M29"/>
    <mergeCell ref="D62:M62"/>
    <mergeCell ref="H54:M54"/>
    <mergeCell ref="A55:M55"/>
    <mergeCell ref="A57:B57"/>
    <mergeCell ref="A58:B58"/>
    <mergeCell ref="A59:B59"/>
    <mergeCell ref="A60:B60"/>
    <mergeCell ref="A61:B61"/>
    <mergeCell ref="A62:B62"/>
    <mergeCell ref="D58:M58"/>
    <mergeCell ref="D59:M59"/>
    <mergeCell ref="D60:M60"/>
    <mergeCell ref="D61:M61"/>
    <mergeCell ref="D56:M56"/>
    <mergeCell ref="D57:M57"/>
    <mergeCell ref="F54:G54"/>
    <mergeCell ref="A2:H4"/>
    <mergeCell ref="B6:L6"/>
    <mergeCell ref="B7:C7"/>
    <mergeCell ref="B8:C8"/>
    <mergeCell ref="D8:D10"/>
    <mergeCell ref="E8:E10"/>
    <mergeCell ref="F8:F10"/>
    <mergeCell ref="G8:G10"/>
    <mergeCell ref="D7:G7"/>
    <mergeCell ref="H7:K7"/>
    <mergeCell ref="K8:K10"/>
    <mergeCell ref="L8:L10"/>
    <mergeCell ref="A52:B53"/>
    <mergeCell ref="A54:E54"/>
    <mergeCell ref="M8:M11"/>
    <mergeCell ref="A9:C9"/>
    <mergeCell ref="A42:B43"/>
    <mergeCell ref="A44:B45"/>
    <mergeCell ref="A46:B47"/>
    <mergeCell ref="A48:B49"/>
    <mergeCell ref="M44:M45"/>
    <mergeCell ref="M52:M53"/>
    <mergeCell ref="G51:G52"/>
    <mergeCell ref="E51:E52"/>
    <mergeCell ref="D51:D52"/>
    <mergeCell ref="F51:F52"/>
    <mergeCell ref="M30:M31"/>
    <mergeCell ref="M32:M33"/>
    <mergeCell ref="M34:M35"/>
    <mergeCell ref="M46:M47"/>
    <mergeCell ref="M48:M49"/>
    <mergeCell ref="M50:M51"/>
    <mergeCell ref="M36:M37"/>
    <mergeCell ref="M38:M39"/>
    <mergeCell ref="M40:M41"/>
    <mergeCell ref="M42:M43"/>
  </mergeCells>
  <phoneticPr fontId="0" type="noConversion"/>
  <pageMargins left="0.39370078740157483" right="0.39370078740157483" top="0.39370078740157483" bottom="0.39370078740157483" header="0.51181102362204722" footer="0.51181102362204722"/>
  <pageSetup paperSize="9" scale="84" orientation="portrait" r:id="rId1"/>
  <headerFooter alignWithMargins="0"/>
  <colBreaks count="1" manualBreakCount="1">
    <brk id="15" max="1048575" man="1"/>
  </colBreaks>
  <drawing r:id="rId2"/>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C24"/>
  <sheetViews>
    <sheetView showGridLines="0" showZeros="0" workbookViewId="0">
      <selection activeCell="G33" sqref="G33"/>
    </sheetView>
  </sheetViews>
  <sheetFormatPr baseColWidth="10" defaultRowHeight="12.75" x14ac:dyDescent="0.2"/>
  <cols>
    <col min="2" max="2" width="17.42578125" customWidth="1"/>
  </cols>
  <sheetData>
    <row r="2" spans="2:3" x14ac:dyDescent="0.2">
      <c r="B2" s="12" t="s">
        <v>5</v>
      </c>
      <c r="C2" s="2"/>
    </row>
    <row r="3" spans="2:3" x14ac:dyDescent="0.2">
      <c r="B3" s="17" t="s">
        <v>0</v>
      </c>
      <c r="C3" s="17" t="s">
        <v>4</v>
      </c>
    </row>
    <row r="4" spans="2:3" x14ac:dyDescent="0.2">
      <c r="B4" s="20">
        <f>'Tabella di marcia'!H12</f>
        <v>0</v>
      </c>
      <c r="C4" s="21">
        <f>'Tabella di marcia'!C12</f>
        <v>0</v>
      </c>
    </row>
    <row r="5" spans="2:3" x14ac:dyDescent="0.2">
      <c r="B5" s="20">
        <f>'Tabella di marcia'!H14</f>
        <v>0</v>
      </c>
      <c r="C5" s="21">
        <f>'Tabella di marcia'!C14</f>
        <v>0</v>
      </c>
    </row>
    <row r="6" spans="2:3" x14ac:dyDescent="0.2">
      <c r="B6" s="20">
        <f>'Tabella di marcia'!H16</f>
        <v>0</v>
      </c>
      <c r="C6" s="21">
        <f>'Tabella di marcia'!C16</f>
        <v>0</v>
      </c>
    </row>
    <row r="7" spans="2:3" x14ac:dyDescent="0.2">
      <c r="B7" s="20">
        <f>'Tabella di marcia'!H18</f>
        <v>0</v>
      </c>
      <c r="C7" s="21">
        <f>'Tabella di marcia'!C18</f>
        <v>0</v>
      </c>
    </row>
    <row r="8" spans="2:3" x14ac:dyDescent="0.2">
      <c r="B8" s="20">
        <f>'Tabella di marcia'!H20</f>
        <v>0</v>
      </c>
      <c r="C8" s="21">
        <f>'Tabella di marcia'!C20</f>
        <v>0</v>
      </c>
    </row>
    <row r="9" spans="2:3" x14ac:dyDescent="0.2">
      <c r="B9" s="20">
        <f>'Tabella di marcia'!H22</f>
        <v>0</v>
      </c>
      <c r="C9" s="21">
        <f>'Tabella di marcia'!C22</f>
        <v>0</v>
      </c>
    </row>
    <row r="10" spans="2:3" x14ac:dyDescent="0.2">
      <c r="B10" s="20">
        <f>'Tabella di marcia'!H24</f>
        <v>0</v>
      </c>
      <c r="C10" s="21">
        <f>'Tabella di marcia'!C24</f>
        <v>0</v>
      </c>
    </row>
    <row r="11" spans="2:3" x14ac:dyDescent="0.2">
      <c r="B11" s="20">
        <f>'Tabella di marcia'!H26</f>
        <v>0</v>
      </c>
      <c r="C11" s="21">
        <f>'Tabella di marcia'!C26</f>
        <v>0</v>
      </c>
    </row>
    <row r="12" spans="2:3" x14ac:dyDescent="0.2">
      <c r="B12" s="20">
        <f>'Tabella di marcia'!H28</f>
        <v>0</v>
      </c>
      <c r="C12" s="21">
        <f>'Tabella di marcia'!C28</f>
        <v>0</v>
      </c>
    </row>
    <row r="13" spans="2:3" x14ac:dyDescent="0.2">
      <c r="B13" s="20">
        <f>'Tabella di marcia'!H30</f>
        <v>0</v>
      </c>
      <c r="C13" s="21">
        <f>'Tabella di marcia'!C30</f>
        <v>0</v>
      </c>
    </row>
    <row r="14" spans="2:3" x14ac:dyDescent="0.2">
      <c r="B14" s="20">
        <f>'Tabella di marcia'!H32</f>
        <v>0</v>
      </c>
      <c r="C14" s="21">
        <f>'Tabella di marcia'!C32</f>
        <v>0</v>
      </c>
    </row>
    <row r="15" spans="2:3" x14ac:dyDescent="0.2">
      <c r="B15" s="20">
        <f>'Tabella di marcia'!H34</f>
        <v>0</v>
      </c>
      <c r="C15" s="21">
        <f>'Tabella di marcia'!C34</f>
        <v>0</v>
      </c>
    </row>
    <row r="16" spans="2:3" x14ac:dyDescent="0.2">
      <c r="B16" s="20">
        <f>'Tabella di marcia'!H36</f>
        <v>0</v>
      </c>
      <c r="C16" s="21">
        <f>'Tabella di marcia'!C36</f>
        <v>0</v>
      </c>
    </row>
    <row r="17" spans="2:3" x14ac:dyDescent="0.2">
      <c r="B17" s="20">
        <f>'Tabella di marcia'!H38</f>
        <v>0</v>
      </c>
      <c r="C17" s="21">
        <f>'Tabella di marcia'!C38</f>
        <v>0</v>
      </c>
    </row>
    <row r="18" spans="2:3" x14ac:dyDescent="0.2">
      <c r="B18" s="20">
        <f>'Tabella di marcia'!H40</f>
        <v>0</v>
      </c>
      <c r="C18" s="21">
        <f>'Tabella di marcia'!C40</f>
        <v>0</v>
      </c>
    </row>
    <row r="19" spans="2:3" x14ac:dyDescent="0.2">
      <c r="B19" s="20">
        <f>'Tabella di marcia'!H42</f>
        <v>0</v>
      </c>
      <c r="C19" s="21">
        <f>'Tabella di marcia'!C42</f>
        <v>0</v>
      </c>
    </row>
    <row r="20" spans="2:3" x14ac:dyDescent="0.2">
      <c r="B20" s="20">
        <f>'Tabella di marcia'!H44</f>
        <v>0</v>
      </c>
      <c r="C20" s="21">
        <f>'Tabella di marcia'!C44</f>
        <v>0</v>
      </c>
    </row>
    <row r="21" spans="2:3" x14ac:dyDescent="0.2">
      <c r="B21" s="20">
        <f>'Tabella di marcia'!H46</f>
        <v>0</v>
      </c>
      <c r="C21" s="21">
        <f>'Tabella di marcia'!C46</f>
        <v>0</v>
      </c>
    </row>
    <row r="22" spans="2:3" x14ac:dyDescent="0.2">
      <c r="B22" s="20">
        <f>'Tabella di marcia'!H48</f>
        <v>0</v>
      </c>
      <c r="C22" s="21">
        <f>'Tabella di marcia'!C48</f>
        <v>0</v>
      </c>
    </row>
    <row r="23" spans="2:3" x14ac:dyDescent="0.2">
      <c r="B23" s="20">
        <f>'Tabella di marcia'!H50</f>
        <v>0</v>
      </c>
      <c r="C23" s="21">
        <f>'Tabella di marcia'!C50</f>
        <v>0</v>
      </c>
    </row>
    <row r="24" spans="2:3" x14ac:dyDescent="0.2">
      <c r="B24" s="20">
        <f>'Tabella di marcia'!H52</f>
        <v>0</v>
      </c>
      <c r="C24" s="21">
        <f>'Tabella di marcia'!C52</f>
        <v>0</v>
      </c>
    </row>
  </sheetData>
  <sheetProtection sheet="1" objects="1" scenarios="1" selectLockedCells="1" selectUnlockedCells="1"/>
  <phoneticPr fontId="0" type="noConversion"/>
  <pageMargins left="0.78740157499999996" right="0.78740157499999996" top="0.984251969" bottom="0.984251969" header="0.4921259845" footer="0.4921259845"/>
  <pageSetup paperSize="9" scale="99" orientation="landscape" horizontalDpi="300" verticalDpi="300" r:id="rId1"/>
  <headerFooter alignWithMargins="0"/>
  <drawing r:id="rId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2"/>
  <sheetViews>
    <sheetView showGridLines="0" showZeros="0" view="pageLayout" zoomScale="90" zoomScaleNormal="90" zoomScalePageLayoutView="90" workbookViewId="0">
      <selection activeCell="M7" sqref="M7"/>
    </sheetView>
  </sheetViews>
  <sheetFormatPr baseColWidth="10" defaultColWidth="11.42578125" defaultRowHeight="12.75" x14ac:dyDescent="0.2"/>
  <cols>
    <col min="1" max="1" width="11" style="2" customWidth="1"/>
    <col min="2" max="2" width="14.140625" style="2" customWidth="1"/>
    <col min="3" max="3" width="7" style="2" customWidth="1"/>
    <col min="4" max="5" width="6.5703125" style="2" customWidth="1"/>
    <col min="6" max="11" width="6.7109375" style="2" customWidth="1"/>
    <col min="12" max="12" width="7.140625" style="2" customWidth="1"/>
    <col min="13" max="14" width="21.28515625" style="2" customWidth="1"/>
    <col min="15" max="15" width="11.42578125" style="2"/>
    <col min="16" max="16" width="17.42578125" style="2" hidden="1" customWidth="1"/>
    <col min="17" max="16384" width="11.42578125" style="2"/>
  </cols>
  <sheetData>
    <row r="1" spans="1:17" ht="33.75" customHeight="1" x14ac:dyDescent="0.2"/>
    <row r="2" spans="1:17" x14ac:dyDescent="0.2">
      <c r="A2" s="61" t="s">
        <v>36</v>
      </c>
      <c r="B2" s="61"/>
      <c r="C2" s="62"/>
      <c r="D2" s="62"/>
      <c r="E2" s="62"/>
      <c r="F2" s="62"/>
      <c r="G2" s="62"/>
      <c r="H2" s="62"/>
    </row>
    <row r="3" spans="1:17" x14ac:dyDescent="0.2">
      <c r="A3" s="62"/>
      <c r="B3" s="62"/>
      <c r="C3" s="62"/>
      <c r="D3" s="62"/>
      <c r="E3" s="62"/>
      <c r="F3" s="62"/>
      <c r="G3" s="62"/>
      <c r="H3" s="62"/>
    </row>
    <row r="4" spans="1:17" ht="17.25" customHeight="1" x14ac:dyDescent="0.2">
      <c r="A4" s="62"/>
      <c r="B4" s="62"/>
      <c r="C4" s="62"/>
      <c r="D4" s="62"/>
      <c r="E4" s="62"/>
      <c r="F4" s="62"/>
      <c r="G4" s="62"/>
      <c r="H4" s="62"/>
    </row>
    <row r="5" spans="1:17" ht="15" customHeight="1" x14ac:dyDescent="0.2">
      <c r="A5" s="3"/>
      <c r="B5" s="3"/>
      <c r="C5" s="4"/>
      <c r="D5" s="5"/>
      <c r="E5" s="5"/>
      <c r="F5" s="6"/>
      <c r="G5" s="6"/>
      <c r="H5" s="6"/>
      <c r="I5" s="6"/>
      <c r="J5" s="6"/>
      <c r="K5" s="6"/>
      <c r="L5" s="6"/>
    </row>
    <row r="6" spans="1:17" ht="25.5" x14ac:dyDescent="0.2">
      <c r="A6" s="7" t="s">
        <v>37</v>
      </c>
      <c r="B6" s="125" t="s">
        <v>30</v>
      </c>
      <c r="C6" s="126"/>
      <c r="D6" s="126"/>
      <c r="E6" s="126"/>
      <c r="F6" s="126"/>
      <c r="G6" s="126"/>
      <c r="H6" s="126"/>
      <c r="I6" s="126"/>
      <c r="J6" s="126"/>
      <c r="K6" s="126"/>
      <c r="L6" s="127"/>
      <c r="M6" s="8" t="s">
        <v>105</v>
      </c>
    </row>
    <row r="7" spans="1:17" ht="15.75" customHeight="1" x14ac:dyDescent="0.2">
      <c r="A7" s="7" t="s">
        <v>38</v>
      </c>
      <c r="B7" s="128" t="s">
        <v>35</v>
      </c>
      <c r="C7" s="129"/>
      <c r="D7" s="72" t="s">
        <v>41</v>
      </c>
      <c r="E7" s="73"/>
      <c r="F7" s="73"/>
      <c r="G7" s="74"/>
      <c r="H7" s="72" t="s">
        <v>58</v>
      </c>
      <c r="I7" s="73"/>
      <c r="J7" s="73"/>
      <c r="K7" s="74"/>
      <c r="L7" s="9"/>
      <c r="M7" s="1">
        <v>4</v>
      </c>
    </row>
    <row r="8" spans="1:17" ht="36" customHeight="1" x14ac:dyDescent="0.2">
      <c r="A8" s="7" t="s">
        <v>39</v>
      </c>
      <c r="B8" s="125" t="s">
        <v>31</v>
      </c>
      <c r="C8" s="127"/>
      <c r="D8" s="68" t="s">
        <v>45</v>
      </c>
      <c r="E8" s="71" t="s">
        <v>46</v>
      </c>
      <c r="F8" s="71" t="s">
        <v>47</v>
      </c>
      <c r="G8" s="71" t="s">
        <v>48</v>
      </c>
      <c r="H8" s="71" t="s">
        <v>46</v>
      </c>
      <c r="I8" s="71" t="s">
        <v>49</v>
      </c>
      <c r="J8" s="71" t="s">
        <v>50</v>
      </c>
      <c r="K8" s="71" t="s">
        <v>51</v>
      </c>
      <c r="L8" s="71" t="s">
        <v>52</v>
      </c>
      <c r="M8" s="47" t="s">
        <v>54</v>
      </c>
    </row>
    <row r="9" spans="1:17" x14ac:dyDescent="0.2">
      <c r="A9" s="50" t="s">
        <v>40</v>
      </c>
      <c r="B9" s="51"/>
      <c r="C9" s="52"/>
      <c r="D9" s="69"/>
      <c r="E9" s="69"/>
      <c r="F9" s="69"/>
      <c r="G9" s="69"/>
      <c r="H9" s="69"/>
      <c r="I9" s="69"/>
      <c r="J9" s="69"/>
      <c r="K9" s="69"/>
      <c r="L9" s="69"/>
      <c r="M9" s="48"/>
    </row>
    <row r="10" spans="1:17" ht="75" customHeight="1" x14ac:dyDescent="0.2">
      <c r="A10" s="114" t="s">
        <v>32</v>
      </c>
      <c r="B10" s="115"/>
      <c r="C10" s="116"/>
      <c r="D10" s="70"/>
      <c r="E10" s="70"/>
      <c r="F10" s="70"/>
      <c r="G10" s="70"/>
      <c r="H10" s="70"/>
      <c r="I10" s="70"/>
      <c r="J10" s="70"/>
      <c r="K10" s="70"/>
      <c r="L10" s="70"/>
      <c r="M10" s="48"/>
    </row>
    <row r="11" spans="1:17" ht="21" customHeight="1" x14ac:dyDescent="0.2">
      <c r="A11" s="92" t="s">
        <v>42</v>
      </c>
      <c r="B11" s="93"/>
      <c r="C11" s="10" t="s">
        <v>43</v>
      </c>
      <c r="D11" s="11" t="s">
        <v>28</v>
      </c>
      <c r="E11" s="10" t="s">
        <v>1</v>
      </c>
      <c r="F11" s="10" t="s">
        <v>44</v>
      </c>
      <c r="G11" s="10" t="s">
        <v>2</v>
      </c>
      <c r="H11" s="10" t="s">
        <v>1</v>
      </c>
      <c r="I11" s="10" t="s">
        <v>44</v>
      </c>
      <c r="J11" s="10" t="s">
        <v>3</v>
      </c>
      <c r="K11" s="10" t="s">
        <v>3</v>
      </c>
      <c r="L11" s="10" t="s">
        <v>2</v>
      </c>
      <c r="M11" s="49"/>
      <c r="P11" s="13" t="s">
        <v>26</v>
      </c>
    </row>
    <row r="12" spans="1:17" s="16" customFormat="1" ht="9.75" customHeight="1" x14ac:dyDescent="0.2">
      <c r="A12" s="108" t="s">
        <v>6</v>
      </c>
      <c r="B12" s="109"/>
      <c r="C12" s="106">
        <v>1475</v>
      </c>
      <c r="D12" s="14"/>
      <c r="E12" s="15"/>
      <c r="F12" s="15"/>
      <c r="G12" s="15"/>
      <c r="H12" s="103"/>
      <c r="I12" s="103"/>
      <c r="J12" s="117">
        <v>0.375</v>
      </c>
      <c r="K12" s="100"/>
      <c r="L12" s="104"/>
      <c r="M12" s="118"/>
      <c r="O12" s="18"/>
      <c r="P12" s="19" t="s">
        <v>27</v>
      </c>
      <c r="Q12" s="2"/>
    </row>
    <row r="13" spans="1:17" s="16" customFormat="1" ht="9.75" customHeight="1" x14ac:dyDescent="0.2">
      <c r="A13" s="110"/>
      <c r="B13" s="111"/>
      <c r="C13" s="106"/>
      <c r="D13" s="58">
        <f>IF(C14&gt;0,(C14-C12)/100,0)</f>
        <v>0.02</v>
      </c>
      <c r="E13" s="112">
        <v>1.4</v>
      </c>
      <c r="F13" s="59">
        <f>IF(P14&lt;-20,-D13/1.5+E13,IF(P14&lt;0,E13,D13+E13))</f>
        <v>1.42</v>
      </c>
      <c r="G13" s="55">
        <f>TIME(0,60/$M$7*F13,0)</f>
        <v>1.4583333333333332E-2</v>
      </c>
      <c r="H13" s="103"/>
      <c r="I13" s="103"/>
      <c r="J13" s="113"/>
      <c r="K13" s="100"/>
      <c r="L13" s="104"/>
      <c r="M13" s="120"/>
      <c r="P13" s="22"/>
    </row>
    <row r="14" spans="1:17" s="16" customFormat="1" ht="9.75" customHeight="1" x14ac:dyDescent="0.2">
      <c r="A14" s="108" t="s">
        <v>7</v>
      </c>
      <c r="B14" s="109"/>
      <c r="C14" s="106">
        <v>1477</v>
      </c>
      <c r="D14" s="58"/>
      <c r="E14" s="112"/>
      <c r="F14" s="60"/>
      <c r="G14" s="55"/>
      <c r="H14" s="59">
        <f>IF(E13&gt;0,H12+E13,0)</f>
        <v>1.4</v>
      </c>
      <c r="I14" s="59">
        <f>IF(F13&gt;0,I12+F13,0)</f>
        <v>1.42</v>
      </c>
      <c r="J14" s="99">
        <f>IF((J12+G13+L12)&lt;&gt;J12,J12+G13+L12,0)</f>
        <v>0.38958333333333334</v>
      </c>
      <c r="K14" s="100"/>
      <c r="L14" s="104"/>
      <c r="M14" s="118"/>
      <c r="P14" s="23">
        <f>IF(E13=0,0,D13/(10*E13)*100)</f>
        <v>0.14285714285714285</v>
      </c>
    </row>
    <row r="15" spans="1:17" s="16" customFormat="1" ht="9.75" customHeight="1" x14ac:dyDescent="0.2">
      <c r="A15" s="110"/>
      <c r="B15" s="111"/>
      <c r="C15" s="106"/>
      <c r="D15" s="58">
        <f>IF(C16&gt;0,(C16-C14)/100,0)</f>
        <v>1.21</v>
      </c>
      <c r="E15" s="112">
        <v>1.3</v>
      </c>
      <c r="F15" s="59">
        <f>IF(P16&lt;-20,-D15/1.5+E15,IF(P16&lt;0,E15,D15+E15))</f>
        <v>2.5099999999999998</v>
      </c>
      <c r="G15" s="55">
        <f>TIME(0,60/$M$7*F15,0)</f>
        <v>2.5694444444444447E-2</v>
      </c>
      <c r="H15" s="59"/>
      <c r="I15" s="60"/>
      <c r="J15" s="60">
        <f>IF((J14+G15+L15)&lt;&gt;J14,J14+G15+L15,0)</f>
        <v>0.4152777777777778</v>
      </c>
      <c r="K15" s="100"/>
      <c r="L15" s="104"/>
      <c r="M15" s="119"/>
      <c r="P15" s="24">
        <f t="shared" ref="P15:P53" si="0">IF(E14=0,0,D14/(10*E14)*100)</f>
        <v>0</v>
      </c>
    </row>
    <row r="16" spans="1:17" s="16" customFormat="1" ht="9.75" customHeight="1" x14ac:dyDescent="0.2">
      <c r="A16" s="108" t="s">
        <v>8</v>
      </c>
      <c r="B16" s="109"/>
      <c r="C16" s="106">
        <v>1598</v>
      </c>
      <c r="D16" s="58"/>
      <c r="E16" s="112"/>
      <c r="F16" s="60"/>
      <c r="G16" s="55"/>
      <c r="H16" s="59">
        <f>IF(E15&gt;0,H14+E15,0)</f>
        <v>2.7</v>
      </c>
      <c r="I16" s="59">
        <f>IF(F15&gt;0,I14+F15,0)</f>
        <v>3.9299999999999997</v>
      </c>
      <c r="J16" s="99">
        <f>IF((J14+G15+L14)&lt;&gt;J14,J14+G15+L14,0)</f>
        <v>0.4152777777777778</v>
      </c>
      <c r="K16" s="100"/>
      <c r="L16" s="104"/>
      <c r="M16" s="118"/>
      <c r="P16" s="23">
        <f t="shared" si="0"/>
        <v>9.3076923076923066</v>
      </c>
    </row>
    <row r="17" spans="1:20" s="16" customFormat="1" ht="9.75" customHeight="1" x14ac:dyDescent="0.2">
      <c r="A17" s="110"/>
      <c r="B17" s="111"/>
      <c r="C17" s="106"/>
      <c r="D17" s="58">
        <f>IF(C18&gt;0,(C18-C16)/100,0)</f>
        <v>0.69</v>
      </c>
      <c r="E17" s="112">
        <v>1.2</v>
      </c>
      <c r="F17" s="59">
        <f>IF(P18&lt;-20,-D17/1.5+E17,IF(P18&lt;0,E17,D17+E17))</f>
        <v>1.89</v>
      </c>
      <c r="G17" s="55">
        <f>TIME(0,60/$M$7*F17,0)</f>
        <v>1.9444444444444445E-2</v>
      </c>
      <c r="H17" s="59"/>
      <c r="I17" s="60"/>
      <c r="J17" s="60">
        <f>IF((J16+G17+L17)&lt;&gt;J16,J16+G17+L17,0)</f>
        <v>0.43472222222222223</v>
      </c>
      <c r="K17" s="100"/>
      <c r="L17" s="104"/>
      <c r="M17" s="119"/>
      <c r="P17" s="24">
        <f t="shared" si="0"/>
        <v>0</v>
      </c>
    </row>
    <row r="18" spans="1:20" s="16" customFormat="1" ht="9.75" customHeight="1" x14ac:dyDescent="0.2">
      <c r="A18" s="108" t="s">
        <v>9</v>
      </c>
      <c r="B18" s="109"/>
      <c r="C18" s="106">
        <v>1667</v>
      </c>
      <c r="D18" s="58"/>
      <c r="E18" s="112"/>
      <c r="F18" s="60"/>
      <c r="G18" s="55"/>
      <c r="H18" s="59">
        <f>IF(E17&gt;0,H16+E17,0)</f>
        <v>3.9000000000000004</v>
      </c>
      <c r="I18" s="59">
        <f>IF(F17&gt;0,I16+F17,0)</f>
        <v>5.8199999999999994</v>
      </c>
      <c r="J18" s="99">
        <f>IF((J16+G17+L16)&lt;&gt;J16,J16+G17+L16,0)</f>
        <v>0.43472222222222223</v>
      </c>
      <c r="K18" s="100"/>
      <c r="L18" s="104"/>
      <c r="M18" s="118"/>
      <c r="P18" s="23">
        <f t="shared" si="0"/>
        <v>5.75</v>
      </c>
    </row>
    <row r="19" spans="1:20" s="16" customFormat="1" ht="9.75" customHeight="1" x14ac:dyDescent="0.2">
      <c r="A19" s="110"/>
      <c r="B19" s="111"/>
      <c r="C19" s="106"/>
      <c r="D19" s="58">
        <f>IF(C20&gt;0,(C20-C18)/100,0)</f>
        <v>2.3199999999999998</v>
      </c>
      <c r="E19" s="107">
        <v>1.8</v>
      </c>
      <c r="F19" s="59">
        <f>IF(P20&lt;-20,-D19/1.5+E19,IF(P20&lt;0,E19,D19+E19))</f>
        <v>4.12</v>
      </c>
      <c r="G19" s="55">
        <f>TIME(0,60/$M$7*F19,0)</f>
        <v>4.2361111111111106E-2</v>
      </c>
      <c r="H19" s="59"/>
      <c r="I19" s="60"/>
      <c r="J19" s="60">
        <f>IF((J18+G19+L19)&lt;&gt;J18,J18+G19+L19,0)</f>
        <v>0.47708333333333336</v>
      </c>
      <c r="K19" s="100"/>
      <c r="L19" s="104"/>
      <c r="M19" s="119"/>
      <c r="P19" s="24">
        <f t="shared" si="0"/>
        <v>0</v>
      </c>
    </row>
    <row r="20" spans="1:20" s="16" customFormat="1" ht="9.75" customHeight="1" x14ac:dyDescent="0.2">
      <c r="A20" s="108" t="s">
        <v>10</v>
      </c>
      <c r="B20" s="109"/>
      <c r="C20" s="106">
        <v>1899</v>
      </c>
      <c r="D20" s="58"/>
      <c r="E20" s="107"/>
      <c r="F20" s="60"/>
      <c r="G20" s="55"/>
      <c r="H20" s="59">
        <f>IF(E19&gt;0,H18+E19,0)</f>
        <v>5.7</v>
      </c>
      <c r="I20" s="59">
        <f>IF(F19&gt;0,I18+F19,0)</f>
        <v>9.94</v>
      </c>
      <c r="J20" s="99">
        <f>IF((J18+G19+L18)&lt;&gt;J18,J18+G19+L18,0)</f>
        <v>0.47708333333333336</v>
      </c>
      <c r="K20" s="100"/>
      <c r="L20" s="104">
        <v>4.1666666666666664E-2</v>
      </c>
      <c r="M20" s="118" t="s">
        <v>61</v>
      </c>
      <c r="P20" s="23">
        <f t="shared" si="0"/>
        <v>12.888888888888889</v>
      </c>
    </row>
    <row r="21" spans="1:20" s="16" customFormat="1" ht="9.75" customHeight="1" x14ac:dyDescent="0.2">
      <c r="A21" s="110"/>
      <c r="B21" s="111"/>
      <c r="C21" s="106"/>
      <c r="D21" s="58">
        <f>IF(C22&gt;0,(C22-C20)/100,0)</f>
        <v>5.29</v>
      </c>
      <c r="E21" s="107">
        <v>2.7</v>
      </c>
      <c r="F21" s="59">
        <f>IF(P22&lt;-20,-D21/1.5+E21,IF(P22&lt;0,E21,D21+E21))</f>
        <v>7.99</v>
      </c>
      <c r="G21" s="55">
        <f>TIME(0,60/$M$7*F21,0)</f>
        <v>8.2638888888888887E-2</v>
      </c>
      <c r="H21" s="59"/>
      <c r="I21" s="60"/>
      <c r="J21" s="60">
        <f>IF((J20+G21+L21)&lt;&gt;J20,J20+G21+L21,0)</f>
        <v>0.55972222222222223</v>
      </c>
      <c r="K21" s="100"/>
      <c r="L21" s="104"/>
      <c r="M21" s="119"/>
      <c r="P21" s="24">
        <f t="shared" si="0"/>
        <v>0</v>
      </c>
    </row>
    <row r="22" spans="1:20" s="16" customFormat="1" ht="9.75" customHeight="1" x14ac:dyDescent="0.2">
      <c r="A22" s="108" t="s">
        <v>11</v>
      </c>
      <c r="B22" s="109"/>
      <c r="C22" s="106">
        <v>2428</v>
      </c>
      <c r="D22" s="58"/>
      <c r="E22" s="107"/>
      <c r="F22" s="60"/>
      <c r="G22" s="55"/>
      <c r="H22" s="59">
        <f>IF(E21&gt;0,H20+E21,0)</f>
        <v>8.4</v>
      </c>
      <c r="I22" s="59">
        <f>IF(F21&gt;0,I20+F21,0)</f>
        <v>17.93</v>
      </c>
      <c r="J22" s="99">
        <f>IF((J20+G21+L20)&lt;&gt;J20,J20+G21+L20,0)</f>
        <v>0.60138888888888886</v>
      </c>
      <c r="K22" s="100"/>
      <c r="L22" s="104"/>
      <c r="M22" s="118"/>
      <c r="P22" s="23">
        <f t="shared" si="0"/>
        <v>19.592592592592592</v>
      </c>
    </row>
    <row r="23" spans="1:20" s="16" customFormat="1" ht="9.75" customHeight="1" x14ac:dyDescent="0.2">
      <c r="A23" s="110"/>
      <c r="B23" s="111"/>
      <c r="C23" s="106"/>
      <c r="D23" s="58">
        <f>IF(C24&gt;0,(C24-C22)/100,0)</f>
        <v>-2.34</v>
      </c>
      <c r="E23" s="107">
        <v>1</v>
      </c>
      <c r="F23" s="59">
        <f>IF(P24&lt;-20,-D23/1.5+E23,IF(P24&lt;0,E23,D23+E23))</f>
        <v>2.5599999999999996</v>
      </c>
      <c r="G23" s="55">
        <f>TIME(0,60/$M$7*F23,0)</f>
        <v>2.6388888888888889E-2</v>
      </c>
      <c r="H23" s="59"/>
      <c r="I23" s="60"/>
      <c r="J23" s="60">
        <f>IF((J22+G23+L23)&lt;&gt;J22,J22+G23+L23,0)</f>
        <v>0.62777777777777777</v>
      </c>
      <c r="K23" s="100"/>
      <c r="L23" s="104"/>
      <c r="M23" s="119"/>
      <c r="P23" s="24">
        <f t="shared" si="0"/>
        <v>0</v>
      </c>
      <c r="R23" s="25"/>
      <c r="S23" s="25"/>
    </row>
    <row r="24" spans="1:20" s="16" customFormat="1" ht="9.75" customHeight="1" x14ac:dyDescent="0.2">
      <c r="A24" s="108" t="s">
        <v>12</v>
      </c>
      <c r="B24" s="109"/>
      <c r="C24" s="106">
        <v>2194</v>
      </c>
      <c r="D24" s="58"/>
      <c r="E24" s="107"/>
      <c r="F24" s="60"/>
      <c r="G24" s="55"/>
      <c r="H24" s="59">
        <f>IF(E23&gt;0,H22+E23,0)</f>
        <v>9.4</v>
      </c>
      <c r="I24" s="59">
        <f>IF(F23&gt;0,I22+F23,0)</f>
        <v>20.49</v>
      </c>
      <c r="J24" s="99">
        <f>IF((J22+G23+L22)&lt;&gt;J22,J22+G23+L22,0)</f>
        <v>0.62777777777777777</v>
      </c>
      <c r="K24" s="100"/>
      <c r="L24" s="104"/>
      <c r="M24" s="118"/>
      <c r="P24" s="23">
        <f t="shared" si="0"/>
        <v>-23.4</v>
      </c>
      <c r="R24" s="25"/>
      <c r="S24" s="25"/>
      <c r="T24" s="25"/>
    </row>
    <row r="25" spans="1:20" s="16" customFormat="1" ht="9.75" customHeight="1" x14ac:dyDescent="0.2">
      <c r="A25" s="110"/>
      <c r="B25" s="111"/>
      <c r="C25" s="106"/>
      <c r="D25" s="58">
        <f>IF(C26&gt;0,(C26-C24)/100,0)</f>
        <v>0.63</v>
      </c>
      <c r="E25" s="107">
        <v>0.2</v>
      </c>
      <c r="F25" s="59">
        <f>IF(P26&lt;-20,-D25/1.5+E25,IF(P26&lt;0,E25,D25+E25))</f>
        <v>0.83000000000000007</v>
      </c>
      <c r="G25" s="55">
        <f>TIME(0,60/$M$7*F25,0)</f>
        <v>8.3333333333333332E-3</v>
      </c>
      <c r="H25" s="59"/>
      <c r="I25" s="60"/>
      <c r="J25" s="60">
        <f>IF((J24+G25+L25)&lt;&gt;J24,J24+G25+L25,0)</f>
        <v>0.63611111111111107</v>
      </c>
      <c r="K25" s="100"/>
      <c r="L25" s="104"/>
      <c r="M25" s="119"/>
      <c r="P25" s="24">
        <f t="shared" si="0"/>
        <v>0</v>
      </c>
      <c r="R25" s="25"/>
      <c r="S25" s="25"/>
      <c r="T25" s="25"/>
    </row>
    <row r="26" spans="1:20" s="16" customFormat="1" ht="9.75" customHeight="1" x14ac:dyDescent="0.2">
      <c r="A26" s="108" t="s">
        <v>13</v>
      </c>
      <c r="B26" s="109"/>
      <c r="C26" s="106">
        <v>2257</v>
      </c>
      <c r="D26" s="58"/>
      <c r="E26" s="107"/>
      <c r="F26" s="60"/>
      <c r="G26" s="55"/>
      <c r="H26" s="59">
        <f>IF(E25&gt;0,H24+E25,0)</f>
        <v>9.6</v>
      </c>
      <c r="I26" s="59">
        <f>IF(F25&gt;0,I24+F25,0)</f>
        <v>21.32</v>
      </c>
      <c r="J26" s="99">
        <f>IF((J24+G25+L24)&lt;&gt;J24,J24+G25+L24,0)</f>
        <v>0.63611111111111107</v>
      </c>
      <c r="K26" s="100"/>
      <c r="L26" s="104"/>
      <c r="M26" s="118"/>
      <c r="P26" s="23">
        <f t="shared" si="0"/>
        <v>31.5</v>
      </c>
      <c r="R26" s="25"/>
      <c r="S26" s="25"/>
      <c r="T26" s="25"/>
    </row>
    <row r="27" spans="1:20" s="16" customFormat="1" ht="9.75" customHeight="1" x14ac:dyDescent="0.2">
      <c r="A27" s="110"/>
      <c r="B27" s="111"/>
      <c r="C27" s="106"/>
      <c r="D27" s="58">
        <f>IF(C28&gt;0,(C28-C26)/100,0)</f>
        <v>-0.87</v>
      </c>
      <c r="E27" s="107">
        <v>0.6</v>
      </c>
      <c r="F27" s="59">
        <f>IF(P28&lt;-20,-D27/1.5+E27,IF(P28&lt;0,E27,D27+E27))</f>
        <v>0.6</v>
      </c>
      <c r="G27" s="55">
        <f>TIME(0,60/$M$7*F27,0)</f>
        <v>6.2499999999999995E-3</v>
      </c>
      <c r="H27" s="59"/>
      <c r="I27" s="60"/>
      <c r="J27" s="60">
        <f>IF((J26+G27+L27)&lt;&gt;J26,J26+G27+L27,0)</f>
        <v>0.64236111111111105</v>
      </c>
      <c r="K27" s="100"/>
      <c r="L27" s="104"/>
      <c r="M27" s="119"/>
      <c r="P27" s="24">
        <f t="shared" si="0"/>
        <v>0</v>
      </c>
      <c r="R27" s="25"/>
      <c r="S27" s="25"/>
      <c r="T27" s="25"/>
    </row>
    <row r="28" spans="1:20" s="16" customFormat="1" ht="9.75" customHeight="1" x14ac:dyDescent="0.2">
      <c r="A28" s="108" t="s">
        <v>14</v>
      </c>
      <c r="B28" s="109"/>
      <c r="C28" s="106">
        <v>2170</v>
      </c>
      <c r="D28" s="58"/>
      <c r="E28" s="107"/>
      <c r="F28" s="60"/>
      <c r="G28" s="55"/>
      <c r="H28" s="59">
        <f>IF(E27&gt;0,H26+E27,0)</f>
        <v>10.199999999999999</v>
      </c>
      <c r="I28" s="59">
        <f>IF(F27&gt;0,I26+F27,0)</f>
        <v>21.92</v>
      </c>
      <c r="J28" s="99">
        <f>IF((J26+G27+L26)&lt;&gt;J26,J26+G27+L26,0)</f>
        <v>0.64236111111111105</v>
      </c>
      <c r="K28" s="100"/>
      <c r="L28" s="104">
        <v>0.70833333333333337</v>
      </c>
      <c r="M28" s="118" t="s">
        <v>96</v>
      </c>
      <c r="P28" s="23">
        <f t="shared" si="0"/>
        <v>-14.499999999999998</v>
      </c>
      <c r="R28" s="25"/>
      <c r="S28" s="25"/>
      <c r="T28" s="25"/>
    </row>
    <row r="29" spans="1:20" s="16" customFormat="1" ht="9.75" customHeight="1" x14ac:dyDescent="0.2">
      <c r="A29" s="110"/>
      <c r="B29" s="111"/>
      <c r="C29" s="106"/>
      <c r="D29" s="58">
        <f>IF(C30&gt;0,(C30-C28)/100,0)</f>
        <v>0.95</v>
      </c>
      <c r="E29" s="107">
        <v>1.5</v>
      </c>
      <c r="F29" s="59">
        <f>IF(P30&lt;-20,-D29/1.5+E29,IF(P30&lt;0,E29,D29+E29))</f>
        <v>2.4500000000000002</v>
      </c>
      <c r="G29" s="55">
        <f>TIME(0,60/$M$7*F29,0)</f>
        <v>2.4999999999999998E-2</v>
      </c>
      <c r="H29" s="59"/>
      <c r="I29" s="60"/>
      <c r="J29" s="60">
        <f>IF((J28+G29+L29)&lt;&gt;J28,J28+G29+L29,0)</f>
        <v>0.66736111111111107</v>
      </c>
      <c r="K29" s="100"/>
      <c r="L29" s="104"/>
      <c r="M29" s="119"/>
      <c r="P29" s="24">
        <f t="shared" si="0"/>
        <v>0</v>
      </c>
      <c r="R29" s="25"/>
      <c r="S29" s="25"/>
      <c r="T29" s="25"/>
    </row>
    <row r="30" spans="1:20" s="16" customFormat="1" ht="9.75" customHeight="1" x14ac:dyDescent="0.2">
      <c r="A30" s="108" t="s">
        <v>15</v>
      </c>
      <c r="B30" s="109"/>
      <c r="C30" s="106">
        <v>2265</v>
      </c>
      <c r="D30" s="58"/>
      <c r="E30" s="107"/>
      <c r="F30" s="60"/>
      <c r="G30" s="55"/>
      <c r="H30" s="59">
        <f>IF(E29&gt;0,H28+E29,0)</f>
        <v>11.7</v>
      </c>
      <c r="I30" s="59">
        <f>IF(F29&gt;0,I28+F29,0)</f>
        <v>24.37</v>
      </c>
      <c r="J30" s="99">
        <f>IF((J28+G29+L28)&lt;&gt;J28,J28+G29+L28,0)</f>
        <v>1.3756944444444446</v>
      </c>
      <c r="K30" s="100"/>
      <c r="L30" s="104"/>
      <c r="M30" s="118"/>
      <c r="P30" s="23">
        <f t="shared" si="0"/>
        <v>6.3333333333333321</v>
      </c>
      <c r="R30" s="25"/>
      <c r="S30" s="25"/>
      <c r="T30" s="25"/>
    </row>
    <row r="31" spans="1:20" s="16" customFormat="1" ht="9.75" customHeight="1" x14ac:dyDescent="0.2">
      <c r="A31" s="110"/>
      <c r="B31" s="111"/>
      <c r="C31" s="106"/>
      <c r="D31" s="58">
        <f>IF(C32&gt;0,(C32-C30)/100,0)</f>
        <v>-0.19</v>
      </c>
      <c r="E31" s="107">
        <v>1</v>
      </c>
      <c r="F31" s="59">
        <f>IF(P32&lt;-20,-D31/1.5+E31,IF(P32&lt;0,E31,D31+E31))</f>
        <v>1</v>
      </c>
      <c r="G31" s="55">
        <f>TIME(0,60/$M$7*F31,0)</f>
        <v>1.0416666666666666E-2</v>
      </c>
      <c r="H31" s="59"/>
      <c r="I31" s="60"/>
      <c r="J31" s="60">
        <f>IF((J30+G31+L31)&lt;&gt;J30,J30+G31+L31,0)</f>
        <v>1.3861111111111113</v>
      </c>
      <c r="K31" s="100"/>
      <c r="L31" s="104"/>
      <c r="M31" s="119"/>
      <c r="P31" s="24">
        <f t="shared" si="0"/>
        <v>0</v>
      </c>
      <c r="R31" s="25"/>
      <c r="S31" s="25"/>
      <c r="T31" s="25"/>
    </row>
    <row r="32" spans="1:20" s="16" customFormat="1" ht="9.75" customHeight="1" x14ac:dyDescent="0.2">
      <c r="A32" s="108" t="s">
        <v>16</v>
      </c>
      <c r="B32" s="109"/>
      <c r="C32" s="106">
        <v>2246</v>
      </c>
      <c r="D32" s="58"/>
      <c r="E32" s="107"/>
      <c r="F32" s="60"/>
      <c r="G32" s="55"/>
      <c r="H32" s="59">
        <f>IF(E31&gt;0,H30+E31,0)</f>
        <v>12.7</v>
      </c>
      <c r="I32" s="59">
        <f>IF(F31&gt;0,I30+F31,0)</f>
        <v>25.37</v>
      </c>
      <c r="J32" s="99">
        <f>IF((J30+G31+L30)&lt;&gt;J30,J30+G31+L30,0)</f>
        <v>1.3861111111111113</v>
      </c>
      <c r="K32" s="100"/>
      <c r="L32" s="104"/>
      <c r="M32" s="118"/>
      <c r="P32" s="23">
        <f t="shared" si="0"/>
        <v>-1.9</v>
      </c>
      <c r="R32" s="25"/>
      <c r="S32" s="25"/>
      <c r="T32" s="25"/>
    </row>
    <row r="33" spans="1:20" s="16" customFormat="1" ht="9.75" customHeight="1" x14ac:dyDescent="0.2">
      <c r="A33" s="110"/>
      <c r="B33" s="111"/>
      <c r="C33" s="106"/>
      <c r="D33" s="58">
        <f>IF(C34&gt;0,(C34-C32)/100,0)</f>
        <v>0.98</v>
      </c>
      <c r="E33" s="107">
        <v>2.5</v>
      </c>
      <c r="F33" s="59">
        <f>IF(P34&lt;-20,-D33/1.5+E33,IF(P34&lt;0,E33,D33+E33))</f>
        <v>3.48</v>
      </c>
      <c r="G33" s="55">
        <f>TIME(0,60/$M$7*F33,0)</f>
        <v>3.6111111111111115E-2</v>
      </c>
      <c r="H33" s="59"/>
      <c r="I33" s="60"/>
      <c r="J33" s="60">
        <f>IF((J32+G33+L33)&lt;&gt;J32,J32+G33+L33,0)</f>
        <v>1.4222222222222225</v>
      </c>
      <c r="K33" s="100"/>
      <c r="L33" s="104"/>
      <c r="M33" s="119"/>
      <c r="P33" s="24">
        <f t="shared" si="0"/>
        <v>0</v>
      </c>
      <c r="R33" s="25"/>
      <c r="S33" s="25"/>
      <c r="T33" s="25"/>
    </row>
    <row r="34" spans="1:20" s="16" customFormat="1" ht="9.75" customHeight="1" x14ac:dyDescent="0.2">
      <c r="A34" s="108" t="s">
        <v>17</v>
      </c>
      <c r="B34" s="109"/>
      <c r="C34" s="106">
        <v>2344</v>
      </c>
      <c r="D34" s="58"/>
      <c r="E34" s="107"/>
      <c r="F34" s="60"/>
      <c r="G34" s="55"/>
      <c r="H34" s="59">
        <f>IF(E33&gt;0,H32+E33,0)</f>
        <v>15.2</v>
      </c>
      <c r="I34" s="59">
        <f>IF(F33&gt;0,I32+F33,0)</f>
        <v>28.85</v>
      </c>
      <c r="J34" s="99">
        <f>IF((J32+G33+L32)&lt;&gt;J32,J32+G33+L32,0)</f>
        <v>1.4222222222222225</v>
      </c>
      <c r="K34" s="100"/>
      <c r="L34" s="104"/>
      <c r="M34" s="118"/>
      <c r="P34" s="23">
        <f t="shared" si="0"/>
        <v>3.92</v>
      </c>
      <c r="R34" s="25"/>
      <c r="S34" s="25"/>
      <c r="T34" s="25"/>
    </row>
    <row r="35" spans="1:20" s="16" customFormat="1" ht="9.75" customHeight="1" x14ac:dyDescent="0.2">
      <c r="A35" s="110"/>
      <c r="B35" s="111"/>
      <c r="C35" s="106"/>
      <c r="D35" s="58">
        <f>IF(C36&gt;0,(C36-C34)/100,0)</f>
        <v>0.11</v>
      </c>
      <c r="E35" s="107">
        <v>0.5</v>
      </c>
      <c r="F35" s="59">
        <f>IF(P36&lt;-20,-D35/1.5+E35,IF(P36&lt;0,E35,D35+E35))</f>
        <v>0.61</v>
      </c>
      <c r="G35" s="55">
        <f>TIME(0,60/$M$7*F35,0)</f>
        <v>6.2499999999999995E-3</v>
      </c>
      <c r="H35" s="59"/>
      <c r="I35" s="60"/>
      <c r="J35" s="60">
        <f>IF((J34+G35+L35)&lt;&gt;J34,J34+G35+L35,0)</f>
        <v>1.4284722222222226</v>
      </c>
      <c r="K35" s="100"/>
      <c r="L35" s="104"/>
      <c r="M35" s="119"/>
      <c r="P35" s="24">
        <f t="shared" si="0"/>
        <v>0</v>
      </c>
      <c r="R35" s="25"/>
      <c r="S35" s="25"/>
      <c r="T35" s="25"/>
    </row>
    <row r="36" spans="1:20" s="16" customFormat="1" ht="9.75" customHeight="1" x14ac:dyDescent="0.2">
      <c r="A36" s="108" t="s">
        <v>18</v>
      </c>
      <c r="B36" s="109"/>
      <c r="C36" s="106">
        <v>2355</v>
      </c>
      <c r="D36" s="58"/>
      <c r="E36" s="107"/>
      <c r="F36" s="60"/>
      <c r="G36" s="55"/>
      <c r="H36" s="59">
        <f>IF(E35&gt;0,H34+E35,0)</f>
        <v>15.7</v>
      </c>
      <c r="I36" s="59">
        <f>IF(F35&gt;0,I34+F35,0)</f>
        <v>29.46</v>
      </c>
      <c r="J36" s="99">
        <f>IF((J34+G35+L34)&lt;&gt;J34,J34+G35+L34,0)</f>
        <v>1.4284722222222226</v>
      </c>
      <c r="K36" s="100"/>
      <c r="L36" s="104"/>
      <c r="M36" s="118"/>
      <c r="P36" s="23">
        <f t="shared" si="0"/>
        <v>2.1999999999999997</v>
      </c>
      <c r="R36" s="25"/>
      <c r="S36" s="25"/>
      <c r="T36" s="25"/>
    </row>
    <row r="37" spans="1:20" s="16" customFormat="1" ht="9.75" customHeight="1" x14ac:dyDescent="0.2">
      <c r="A37" s="110"/>
      <c r="B37" s="111"/>
      <c r="C37" s="106"/>
      <c r="D37" s="58">
        <f>IF(C38&gt;0,(C38-C36)/100,0)</f>
        <v>0.24</v>
      </c>
      <c r="E37" s="107">
        <v>0.5</v>
      </c>
      <c r="F37" s="59">
        <f>IF(P38&lt;-20,-D37/1.5+E37,IF(P38&lt;0,E37,D37+E37))</f>
        <v>0.74</v>
      </c>
      <c r="G37" s="55">
        <f>TIME(0,60/$M$7*F37,0)</f>
        <v>7.6388888888888886E-3</v>
      </c>
      <c r="H37" s="59"/>
      <c r="I37" s="60"/>
      <c r="J37" s="60">
        <f>IF((J36+G37+L37)&lt;&gt;J36,J36+G37+L37,0)</f>
        <v>1.4361111111111116</v>
      </c>
      <c r="K37" s="100"/>
      <c r="L37" s="104"/>
      <c r="M37" s="119"/>
      <c r="P37" s="24">
        <f t="shared" si="0"/>
        <v>0</v>
      </c>
      <c r="R37" s="25"/>
      <c r="S37" s="25"/>
      <c r="T37" s="25"/>
    </row>
    <row r="38" spans="1:20" s="16" customFormat="1" ht="9.75" customHeight="1" x14ac:dyDescent="0.2">
      <c r="A38" s="108" t="s">
        <v>19</v>
      </c>
      <c r="B38" s="109"/>
      <c r="C38" s="106">
        <v>2379</v>
      </c>
      <c r="D38" s="58"/>
      <c r="E38" s="107"/>
      <c r="F38" s="60"/>
      <c r="G38" s="55"/>
      <c r="H38" s="59">
        <f>IF(E37&gt;0,H36+E37,0)</f>
        <v>16.2</v>
      </c>
      <c r="I38" s="59">
        <f>IF(F37&gt;0,I36+F37,0)</f>
        <v>30.2</v>
      </c>
      <c r="J38" s="99">
        <f>IF((J36+G37+L36)&lt;&gt;J36,J36+G37+L36,0)</f>
        <v>1.4361111111111116</v>
      </c>
      <c r="K38" s="100"/>
      <c r="L38" s="104"/>
      <c r="M38" s="118"/>
      <c r="P38" s="23">
        <f t="shared" si="0"/>
        <v>4.8</v>
      </c>
    </row>
    <row r="39" spans="1:20" s="16" customFormat="1" ht="9.75" customHeight="1" x14ac:dyDescent="0.2">
      <c r="A39" s="110"/>
      <c r="B39" s="111"/>
      <c r="C39" s="106"/>
      <c r="D39" s="58">
        <f>IF(C40&gt;0,(C40-C38)/100,0)</f>
        <v>-1.5</v>
      </c>
      <c r="E39" s="107">
        <v>1.3</v>
      </c>
      <c r="F39" s="59">
        <f>IF(P40&lt;-20,-D39/1.5+E39,IF(P40&lt;0,E39,D39+E39))</f>
        <v>1.3</v>
      </c>
      <c r="G39" s="55">
        <f>TIME(0,60/$M$7*F39,0)</f>
        <v>1.3194444444444444E-2</v>
      </c>
      <c r="H39" s="59"/>
      <c r="I39" s="60"/>
      <c r="J39" s="60">
        <f>IF((J38+G39+L39)&lt;&gt;J38,J38+G39+L39,0)</f>
        <v>1.4493055555555561</v>
      </c>
      <c r="K39" s="100"/>
      <c r="L39" s="104"/>
      <c r="M39" s="119"/>
      <c r="P39" s="24">
        <f t="shared" si="0"/>
        <v>0</v>
      </c>
    </row>
    <row r="40" spans="1:20" s="16" customFormat="1" ht="9.75" customHeight="1" x14ac:dyDescent="0.2">
      <c r="A40" s="108" t="s">
        <v>20</v>
      </c>
      <c r="B40" s="109"/>
      <c r="C40" s="106">
        <v>2229</v>
      </c>
      <c r="D40" s="58"/>
      <c r="E40" s="113"/>
      <c r="F40" s="60"/>
      <c r="G40" s="55"/>
      <c r="H40" s="59">
        <f>IF(E39&gt;0,H38+E39,0)</f>
        <v>17.5</v>
      </c>
      <c r="I40" s="59">
        <f>IF(F39&gt;0,I38+F39,0)</f>
        <v>31.5</v>
      </c>
      <c r="J40" s="99">
        <f>IF((J38+G39+L38)&lt;&gt;J38,J38+G39+L38,0)</f>
        <v>1.4493055555555561</v>
      </c>
      <c r="K40" s="100"/>
      <c r="L40" s="104"/>
      <c r="M40" s="118"/>
      <c r="P40" s="23">
        <f t="shared" si="0"/>
        <v>-11.538461538461538</v>
      </c>
    </row>
    <row r="41" spans="1:20" s="16" customFormat="1" ht="9.75" customHeight="1" x14ac:dyDescent="0.2">
      <c r="A41" s="110"/>
      <c r="B41" s="111"/>
      <c r="C41" s="106"/>
      <c r="D41" s="58">
        <f>IF(C42&gt;0,(C42-C40)/100,0)</f>
        <v>-2.5299999999999998</v>
      </c>
      <c r="E41" s="107">
        <v>1.5</v>
      </c>
      <c r="F41" s="59">
        <f>IF(P42&lt;-20,-D41/1.5+E41,IF(P42&lt;0,E41,D41+E41))</f>
        <v>1.5</v>
      </c>
      <c r="G41" s="55">
        <f>TIME(0,60/$M$7*F41,0)</f>
        <v>1.5277777777777777E-2</v>
      </c>
      <c r="H41" s="59"/>
      <c r="I41" s="60"/>
      <c r="J41" s="60">
        <f>IF((J40+G53+L41)&lt;&gt;J40,J40+G53+L41,0)</f>
        <v>0</v>
      </c>
      <c r="K41" s="100"/>
      <c r="L41" s="104"/>
      <c r="M41" s="119"/>
      <c r="P41" s="24">
        <f t="shared" si="0"/>
        <v>0</v>
      </c>
    </row>
    <row r="42" spans="1:20" ht="9.75" customHeight="1" x14ac:dyDescent="0.2">
      <c r="A42" s="108" t="s">
        <v>21</v>
      </c>
      <c r="B42" s="109"/>
      <c r="C42" s="106">
        <v>1976</v>
      </c>
      <c r="D42" s="58"/>
      <c r="E42" s="113"/>
      <c r="F42" s="60"/>
      <c r="G42" s="55"/>
      <c r="H42" s="59">
        <f>IF(E41&gt;0,H40+E41,0)</f>
        <v>19</v>
      </c>
      <c r="I42" s="59">
        <f>IF(F41&gt;0,I40+F41,0)</f>
        <v>33</v>
      </c>
      <c r="J42" s="99">
        <f>IF((J40+G41+L40)&lt;&gt;J40,J40+G41+L40,0)</f>
        <v>1.4645833333333338</v>
      </c>
      <c r="K42" s="100"/>
      <c r="L42" s="104">
        <v>4.1666666666666664E-2</v>
      </c>
      <c r="M42" s="118" t="s">
        <v>61</v>
      </c>
      <c r="O42" s="16"/>
      <c r="P42" s="23">
        <f t="shared" si="0"/>
        <v>-16.866666666666667</v>
      </c>
      <c r="Q42" s="16"/>
    </row>
    <row r="43" spans="1:20" ht="9.75" customHeight="1" x14ac:dyDescent="0.2">
      <c r="A43" s="110"/>
      <c r="B43" s="111"/>
      <c r="C43" s="106"/>
      <c r="D43" s="58">
        <f>IF(C44&gt;0,(C44-C42)/100,0)</f>
        <v>-1.92</v>
      </c>
      <c r="E43" s="107">
        <v>1.5</v>
      </c>
      <c r="F43" s="59">
        <f>IF(P44&lt;-20,-D43/1.5+E43,IF(P44&lt;0,E43,D43+E43))</f>
        <v>1.5</v>
      </c>
      <c r="G43" s="55">
        <f>TIME(0,60/$M$7*F43,0)</f>
        <v>1.5277777777777777E-2</v>
      </c>
      <c r="H43" s="59"/>
      <c r="I43" s="60"/>
      <c r="J43" s="60" t="e">
        <f>IF((J42+#REF!+L43)&lt;&gt;J42,J42+#REF!+L43,0)</f>
        <v>#REF!</v>
      </c>
      <c r="K43" s="100"/>
      <c r="L43" s="104"/>
      <c r="M43" s="119"/>
      <c r="P43" s="24">
        <f t="shared" si="0"/>
        <v>0</v>
      </c>
    </row>
    <row r="44" spans="1:20" ht="9.75" customHeight="1" x14ac:dyDescent="0.2">
      <c r="A44" s="108" t="s">
        <v>22</v>
      </c>
      <c r="B44" s="109"/>
      <c r="C44" s="106">
        <v>1784</v>
      </c>
      <c r="D44" s="58"/>
      <c r="E44" s="113"/>
      <c r="F44" s="60"/>
      <c r="G44" s="55"/>
      <c r="H44" s="59">
        <f>IF(E43&gt;0,H42+E43,0)</f>
        <v>20.5</v>
      </c>
      <c r="I44" s="59">
        <f>IF(F43&gt;0,I42+F43,0)</f>
        <v>34.5</v>
      </c>
      <c r="J44" s="99">
        <f>IF((J42+G43+L42)&lt;&gt;J42,J42+G43+L42,0)</f>
        <v>1.5215277777777783</v>
      </c>
      <c r="K44" s="100"/>
      <c r="L44" s="104"/>
      <c r="M44" s="118"/>
      <c r="P44" s="23">
        <f t="shared" si="0"/>
        <v>-12.8</v>
      </c>
    </row>
    <row r="45" spans="1:20" ht="9.75" customHeight="1" x14ac:dyDescent="0.2">
      <c r="A45" s="110"/>
      <c r="B45" s="111"/>
      <c r="C45" s="106"/>
      <c r="D45" s="58">
        <f>IF(C46&gt;0,(C46-C44)/100,0)</f>
        <v>-3.76</v>
      </c>
      <c r="E45" s="107">
        <v>2</v>
      </c>
      <c r="F45" s="59">
        <f>IF(P46&lt;-20,-D45/1.5+E45,IF(P46&lt;0,E45,D45+E45))</f>
        <v>2</v>
      </c>
      <c r="G45" s="55">
        <f>TIME(0,60/$M$7*F45,0)</f>
        <v>2.0833333333333332E-2</v>
      </c>
      <c r="H45" s="59"/>
      <c r="I45" s="60"/>
      <c r="J45" s="60">
        <f>IF((J44+G45+L45)&lt;&gt;J44,J44+G45+L45,0)</f>
        <v>1.5423611111111115</v>
      </c>
      <c r="K45" s="100"/>
      <c r="L45" s="104"/>
      <c r="M45" s="119"/>
      <c r="P45" s="24">
        <f t="shared" si="0"/>
        <v>0</v>
      </c>
    </row>
    <row r="46" spans="1:20" ht="9.75" customHeight="1" x14ac:dyDescent="0.2">
      <c r="A46" s="108" t="s">
        <v>23</v>
      </c>
      <c r="B46" s="109"/>
      <c r="C46" s="106">
        <v>1408</v>
      </c>
      <c r="D46" s="58"/>
      <c r="E46" s="113"/>
      <c r="F46" s="60"/>
      <c r="G46" s="55"/>
      <c r="H46" s="59">
        <f>IF(E45&gt;0,H44+E45,0)</f>
        <v>22.5</v>
      </c>
      <c r="I46" s="59">
        <f>IF(F45&gt;0,I44+F45,0)</f>
        <v>36.5</v>
      </c>
      <c r="J46" s="99">
        <f>IF((J44+G45+L44)&lt;&gt;J44,J44+G45+L44,0)</f>
        <v>1.5423611111111115</v>
      </c>
      <c r="K46" s="100"/>
      <c r="L46" s="104"/>
      <c r="M46" s="118"/>
      <c r="P46" s="23">
        <f t="shared" si="0"/>
        <v>-18.8</v>
      </c>
    </row>
    <row r="47" spans="1:20" ht="9.75" customHeight="1" x14ac:dyDescent="0.2">
      <c r="A47" s="110"/>
      <c r="B47" s="111"/>
      <c r="C47" s="106"/>
      <c r="D47" s="58">
        <f>IF(C48&gt;0,(C48-C46)/100,0)</f>
        <v>-1.68</v>
      </c>
      <c r="E47" s="107">
        <v>2</v>
      </c>
      <c r="F47" s="59">
        <f>IF(P48&lt;-20,-D47/1.5+E47,IF(P48&lt;0,E47,D47+E47))</f>
        <v>2</v>
      </c>
      <c r="G47" s="55">
        <f>TIME(0,60/$M$7*F47,0)</f>
        <v>2.0833333333333332E-2</v>
      </c>
      <c r="H47" s="59"/>
      <c r="I47" s="60"/>
      <c r="J47" s="60">
        <f>IF((J46+G47+L47)&lt;&gt;J46,J46+G47+L47,0)</f>
        <v>1.5631944444444448</v>
      </c>
      <c r="K47" s="100"/>
      <c r="L47" s="104"/>
      <c r="M47" s="119"/>
      <c r="P47" s="24">
        <f t="shared" si="0"/>
        <v>0</v>
      </c>
    </row>
    <row r="48" spans="1:20" ht="9.75" customHeight="1" x14ac:dyDescent="0.2">
      <c r="A48" s="108" t="s">
        <v>24</v>
      </c>
      <c r="B48" s="109"/>
      <c r="C48" s="106">
        <v>1240</v>
      </c>
      <c r="D48" s="58"/>
      <c r="E48" s="113"/>
      <c r="F48" s="60"/>
      <c r="G48" s="55"/>
      <c r="H48" s="59">
        <f>IF(E47&gt;0,H46+E47,0)</f>
        <v>24.5</v>
      </c>
      <c r="I48" s="59">
        <f>IF(F47&gt;0,I46+F47,0)</f>
        <v>38.5</v>
      </c>
      <c r="J48" s="99">
        <f>IF((J46+G47+L46)&lt;&gt;J46,J46+G47+L46,0)</f>
        <v>1.5631944444444448</v>
      </c>
      <c r="K48" s="100"/>
      <c r="L48" s="104"/>
      <c r="M48" s="118"/>
      <c r="P48" s="23">
        <f t="shared" si="0"/>
        <v>-8.3999999999999986</v>
      </c>
    </row>
    <row r="49" spans="1:16" ht="9.75" customHeight="1" x14ac:dyDescent="0.2">
      <c r="A49" s="110"/>
      <c r="B49" s="111"/>
      <c r="C49" s="106"/>
      <c r="D49" s="58">
        <f>IF(C50&gt;0,(C50-C48)/100,0)</f>
        <v>-0.24</v>
      </c>
      <c r="E49" s="107">
        <v>1.5</v>
      </c>
      <c r="F49" s="59">
        <f>IF(P50&lt;-20,-D49/1.5+E49,IF(P50&lt;0,E49,D49+E49))</f>
        <v>1.5</v>
      </c>
      <c r="G49" s="55">
        <f>TIME(0,60/$M$7*F49,0)</f>
        <v>1.5277777777777777E-2</v>
      </c>
      <c r="H49" s="59"/>
      <c r="I49" s="60"/>
      <c r="J49" s="60">
        <f>IF((J48+G49+L49)&lt;&gt;J48,J48+G49+L49,0)</f>
        <v>1.5784722222222225</v>
      </c>
      <c r="K49" s="100"/>
      <c r="L49" s="104"/>
      <c r="M49" s="119"/>
      <c r="P49" s="24">
        <f t="shared" si="0"/>
        <v>0</v>
      </c>
    </row>
    <row r="50" spans="1:16" ht="9.75" customHeight="1" x14ac:dyDescent="0.2">
      <c r="A50" s="108" t="s">
        <v>25</v>
      </c>
      <c r="B50" s="109"/>
      <c r="C50" s="106">
        <v>1216</v>
      </c>
      <c r="D50" s="58"/>
      <c r="E50" s="113"/>
      <c r="F50" s="60"/>
      <c r="G50" s="55"/>
      <c r="H50" s="59">
        <f>IF(E49&gt;0,H48+E49,0)</f>
        <v>26</v>
      </c>
      <c r="I50" s="59">
        <f>IF(F49&gt;0,I48+F49,0)</f>
        <v>40</v>
      </c>
      <c r="J50" s="99">
        <f>IF((J48+G49+L48)&lt;&gt;J48,J48+G49+L48,0)</f>
        <v>1.5784722222222225</v>
      </c>
      <c r="K50" s="100"/>
      <c r="L50" s="104"/>
      <c r="M50" s="118"/>
      <c r="P50" s="23">
        <f t="shared" si="0"/>
        <v>-1.6</v>
      </c>
    </row>
    <row r="51" spans="1:16" ht="9.75" customHeight="1" x14ac:dyDescent="0.2">
      <c r="A51" s="110"/>
      <c r="B51" s="111"/>
      <c r="C51" s="106"/>
      <c r="D51" s="58">
        <f>IF(C52&gt;0,(C52-C50)/100,0)</f>
        <v>0</v>
      </c>
      <c r="E51" s="107"/>
      <c r="F51" s="59">
        <f>IF(P52&lt;-20,-D51/1.5+E51,IF(P52&lt;0,E51,D51+E51))</f>
        <v>0</v>
      </c>
      <c r="G51" s="55">
        <f>TIME(0,60/$M$7*F51,0)</f>
        <v>0</v>
      </c>
      <c r="H51" s="59"/>
      <c r="I51" s="60"/>
      <c r="J51" s="60">
        <f>IF((J50+G51+L51)&lt;&gt;J50,J50+G51+L51,0)</f>
        <v>0</v>
      </c>
      <c r="K51" s="100"/>
      <c r="L51" s="104"/>
      <c r="M51" s="119"/>
      <c r="P51" s="24">
        <f t="shared" si="0"/>
        <v>0</v>
      </c>
    </row>
    <row r="52" spans="1:16" ht="9.75" customHeight="1" x14ac:dyDescent="0.2">
      <c r="A52" s="108"/>
      <c r="B52" s="109"/>
      <c r="C52" s="106"/>
      <c r="D52" s="58"/>
      <c r="E52" s="113"/>
      <c r="F52" s="60"/>
      <c r="G52" s="55"/>
      <c r="H52" s="59">
        <f>IF(E51&gt;0,H50+E51,0)</f>
        <v>0</v>
      </c>
      <c r="I52" s="59">
        <f>IF(F51&gt;0,I50+F51,0)</f>
        <v>0</v>
      </c>
      <c r="J52" s="99">
        <f>IF((J50+G51+L50)&lt;&gt;J50,J50+G51+L50,0)</f>
        <v>0</v>
      </c>
      <c r="K52" s="100"/>
      <c r="L52" s="104"/>
      <c r="M52" s="118"/>
      <c r="P52" s="23">
        <f t="shared" si="0"/>
        <v>0</v>
      </c>
    </row>
    <row r="53" spans="1:16" ht="9.75" customHeight="1" x14ac:dyDescent="0.2">
      <c r="A53" s="110"/>
      <c r="B53" s="111"/>
      <c r="C53" s="106"/>
      <c r="D53" s="14"/>
      <c r="E53" s="26"/>
      <c r="F53" s="26"/>
      <c r="G53" s="27"/>
      <c r="H53" s="59"/>
      <c r="I53" s="60"/>
      <c r="J53" s="60" t="e">
        <f>IF((J52+#REF!+L53)&lt;&gt;J52,J52+#REF!+L53,0)</f>
        <v>#REF!</v>
      </c>
      <c r="K53" s="100"/>
      <c r="L53" s="104"/>
      <c r="M53" s="119"/>
      <c r="P53" s="24">
        <f t="shared" si="0"/>
        <v>0</v>
      </c>
    </row>
    <row r="54" spans="1:16" ht="21" customHeight="1" x14ac:dyDescent="0.2">
      <c r="A54" s="45" t="s">
        <v>94</v>
      </c>
      <c r="B54" s="46"/>
      <c r="C54" s="46"/>
      <c r="D54" s="46"/>
      <c r="E54" s="46"/>
      <c r="F54" s="89">
        <f>SUM(G12:G53)</f>
        <v>0.41180555555555548</v>
      </c>
      <c r="G54" s="105"/>
      <c r="H54" s="78"/>
      <c r="I54" s="79"/>
      <c r="J54" s="79"/>
      <c r="K54" s="79"/>
      <c r="L54" s="79"/>
      <c r="M54" s="80"/>
    </row>
    <row r="55" spans="1:16" ht="21" customHeight="1" x14ac:dyDescent="0.2">
      <c r="A55" s="81"/>
      <c r="B55" s="82"/>
      <c r="C55" s="82"/>
      <c r="D55" s="82"/>
      <c r="E55" s="82"/>
      <c r="F55" s="82"/>
      <c r="G55" s="82"/>
      <c r="H55" s="82"/>
      <c r="I55" s="82"/>
      <c r="J55" s="82"/>
      <c r="K55" s="82"/>
      <c r="L55" s="82"/>
      <c r="M55" s="82"/>
    </row>
    <row r="56" spans="1:16" ht="26.25" customHeight="1" x14ac:dyDescent="0.3">
      <c r="A56" s="28" t="s">
        <v>55</v>
      </c>
      <c r="B56" s="29"/>
      <c r="C56" s="30"/>
      <c r="D56" s="86" t="s">
        <v>53</v>
      </c>
      <c r="E56" s="87"/>
      <c r="F56" s="87"/>
      <c r="G56" s="87"/>
      <c r="H56" s="87"/>
      <c r="I56" s="87"/>
      <c r="J56" s="87"/>
      <c r="K56" s="87"/>
      <c r="L56" s="87"/>
      <c r="M56" s="88"/>
    </row>
    <row r="57" spans="1:16" ht="21" customHeight="1" x14ac:dyDescent="0.2">
      <c r="A57" s="83" t="s">
        <v>56</v>
      </c>
      <c r="B57" s="84"/>
      <c r="C57" s="31" t="s">
        <v>57</v>
      </c>
      <c r="D57" s="75"/>
      <c r="E57" s="76"/>
      <c r="F57" s="76"/>
      <c r="G57" s="76"/>
      <c r="H57" s="76"/>
      <c r="I57" s="76"/>
      <c r="J57" s="76"/>
      <c r="K57" s="76"/>
      <c r="L57" s="76"/>
      <c r="M57" s="77"/>
    </row>
    <row r="58" spans="1:16" ht="21" customHeight="1" x14ac:dyDescent="0.2">
      <c r="A58" s="121" t="s">
        <v>59</v>
      </c>
      <c r="B58" s="124"/>
      <c r="C58" s="37">
        <v>0.25</v>
      </c>
      <c r="D58" s="121" t="s">
        <v>33</v>
      </c>
      <c r="E58" s="122"/>
      <c r="F58" s="122"/>
      <c r="G58" s="122"/>
      <c r="H58" s="122"/>
      <c r="I58" s="122"/>
      <c r="J58" s="122"/>
      <c r="K58" s="122"/>
      <c r="L58" s="122"/>
      <c r="M58" s="123"/>
    </row>
    <row r="59" spans="1:16" ht="21" customHeight="1" x14ac:dyDescent="0.2">
      <c r="A59" s="121" t="s">
        <v>6</v>
      </c>
      <c r="B59" s="124"/>
      <c r="C59" s="37">
        <v>0.39097222222222222</v>
      </c>
      <c r="D59" s="121"/>
      <c r="E59" s="122"/>
      <c r="F59" s="122"/>
      <c r="G59" s="122"/>
      <c r="H59" s="122"/>
      <c r="I59" s="122"/>
      <c r="J59" s="122"/>
      <c r="K59" s="122"/>
      <c r="L59" s="122"/>
      <c r="M59" s="123"/>
    </row>
    <row r="60" spans="1:16" ht="21" customHeight="1" x14ac:dyDescent="0.2">
      <c r="A60" s="121" t="s">
        <v>60</v>
      </c>
      <c r="B60" s="124"/>
      <c r="C60" s="37">
        <v>0.70694444444444438</v>
      </c>
      <c r="D60" s="121" t="s">
        <v>34</v>
      </c>
      <c r="E60" s="122"/>
      <c r="F60" s="122"/>
      <c r="G60" s="122"/>
      <c r="H60" s="122"/>
      <c r="I60" s="122"/>
      <c r="J60" s="122"/>
      <c r="K60" s="122"/>
      <c r="L60" s="122"/>
      <c r="M60" s="123"/>
    </row>
    <row r="61" spans="1:16" ht="21" customHeight="1" x14ac:dyDescent="0.2">
      <c r="A61" s="121" t="s">
        <v>59</v>
      </c>
      <c r="B61" s="124"/>
      <c r="C61" s="37">
        <v>0.89236111111111116</v>
      </c>
      <c r="D61" s="121"/>
      <c r="E61" s="122"/>
      <c r="F61" s="122"/>
      <c r="G61" s="122"/>
      <c r="H61" s="122"/>
      <c r="I61" s="122"/>
      <c r="J61" s="122"/>
      <c r="K61" s="122"/>
      <c r="L61" s="122"/>
      <c r="M61" s="123"/>
    </row>
    <row r="62" spans="1:16" ht="21" customHeight="1" x14ac:dyDescent="0.2">
      <c r="A62" s="121"/>
      <c r="B62" s="124"/>
      <c r="C62" s="35"/>
      <c r="D62" s="121"/>
      <c r="E62" s="122"/>
      <c r="F62" s="122"/>
      <c r="G62" s="122"/>
      <c r="H62" s="122"/>
      <c r="I62" s="122"/>
      <c r="J62" s="122"/>
      <c r="K62" s="122"/>
      <c r="L62" s="122"/>
      <c r="M62" s="123"/>
    </row>
  </sheetData>
  <sheetProtection selectLockedCells="1" selectUnlockedCells="1"/>
  <mergeCells count="284">
    <mergeCell ref="M8:M11"/>
    <mergeCell ref="A9:C9"/>
    <mergeCell ref="A42:B43"/>
    <mergeCell ref="A44:B45"/>
    <mergeCell ref="A46:B47"/>
    <mergeCell ref="A48:B49"/>
    <mergeCell ref="M44:M45"/>
    <mergeCell ref="M52:M53"/>
    <mergeCell ref="G51:G52"/>
    <mergeCell ref="E51:E52"/>
    <mergeCell ref="D51:D52"/>
    <mergeCell ref="F51:F52"/>
    <mergeCell ref="M46:M47"/>
    <mergeCell ref="M48:M49"/>
    <mergeCell ref="M50:M51"/>
    <mergeCell ref="M36:M37"/>
    <mergeCell ref="M38:M39"/>
    <mergeCell ref="M40:M41"/>
    <mergeCell ref="M42:M43"/>
    <mergeCell ref="M28:M29"/>
    <mergeCell ref="M30:M31"/>
    <mergeCell ref="A2:H4"/>
    <mergeCell ref="B6:L6"/>
    <mergeCell ref="B7:C7"/>
    <mergeCell ref="B8:C8"/>
    <mergeCell ref="D8:D10"/>
    <mergeCell ref="E8:E10"/>
    <mergeCell ref="F8:F10"/>
    <mergeCell ref="G8:G10"/>
    <mergeCell ref="D7:G7"/>
    <mergeCell ref="H7:K7"/>
    <mergeCell ref="K8:K10"/>
    <mergeCell ref="L8:L10"/>
    <mergeCell ref="D62:M62"/>
    <mergeCell ref="H54:M54"/>
    <mergeCell ref="A55:M55"/>
    <mergeCell ref="A57:B57"/>
    <mergeCell ref="A58:B58"/>
    <mergeCell ref="A59:B59"/>
    <mergeCell ref="A60:B60"/>
    <mergeCell ref="A61:B61"/>
    <mergeCell ref="A62:B62"/>
    <mergeCell ref="D58:M58"/>
    <mergeCell ref="D59:M59"/>
    <mergeCell ref="D60:M60"/>
    <mergeCell ref="D61:M61"/>
    <mergeCell ref="D56:M56"/>
    <mergeCell ref="D57:M57"/>
    <mergeCell ref="A54:E54"/>
    <mergeCell ref="M32:M33"/>
    <mergeCell ref="M34:M35"/>
    <mergeCell ref="M20:M21"/>
    <mergeCell ref="M22:M23"/>
    <mergeCell ref="M24:M25"/>
    <mergeCell ref="M26:M27"/>
    <mergeCell ref="M12:M13"/>
    <mergeCell ref="M14:M15"/>
    <mergeCell ref="M16:M17"/>
    <mergeCell ref="M18:M19"/>
    <mergeCell ref="L12:L13"/>
    <mergeCell ref="L18:L19"/>
    <mergeCell ref="A11:B11"/>
    <mergeCell ref="A12:B13"/>
    <mergeCell ref="A10:C10"/>
    <mergeCell ref="H8:H10"/>
    <mergeCell ref="I8:I10"/>
    <mergeCell ref="J8:J10"/>
    <mergeCell ref="D13:D14"/>
    <mergeCell ref="A14:B15"/>
    <mergeCell ref="D15:D16"/>
    <mergeCell ref="C14:C15"/>
    <mergeCell ref="A16:B17"/>
    <mergeCell ref="A18:B19"/>
    <mergeCell ref="G17:G18"/>
    <mergeCell ref="H18:H19"/>
    <mergeCell ref="H16:H17"/>
    <mergeCell ref="I16:I17"/>
    <mergeCell ref="L14:L15"/>
    <mergeCell ref="K12:K13"/>
    <mergeCell ref="J12:J13"/>
    <mergeCell ref="L16:L17"/>
    <mergeCell ref="J18:J19"/>
    <mergeCell ref="I18:I19"/>
    <mergeCell ref="J14:J15"/>
    <mergeCell ref="K14:K15"/>
    <mergeCell ref="D43:D44"/>
    <mergeCell ref="J46:J47"/>
    <mergeCell ref="I46:I47"/>
    <mergeCell ref="H46:H47"/>
    <mergeCell ref="H48:H49"/>
    <mergeCell ref="J16:J17"/>
    <mergeCell ref="D17:D18"/>
    <mergeCell ref="K16:K17"/>
    <mergeCell ref="F13:F14"/>
    <mergeCell ref="F15:F16"/>
    <mergeCell ref="F17:F18"/>
    <mergeCell ref="G13:G14"/>
    <mergeCell ref="G15:G16"/>
    <mergeCell ref="I48:I49"/>
    <mergeCell ref="J48:J49"/>
    <mergeCell ref="E49:E50"/>
    <mergeCell ref="H50:H51"/>
    <mergeCell ref="I50:I51"/>
    <mergeCell ref="J50:J51"/>
    <mergeCell ref="K42:K43"/>
    <mergeCell ref="J44:J45"/>
    <mergeCell ref="K44:K45"/>
    <mergeCell ref="D41:D42"/>
    <mergeCell ref="E39:E40"/>
    <mergeCell ref="D39:D40"/>
    <mergeCell ref="F43:F44"/>
    <mergeCell ref="D49:D50"/>
    <mergeCell ref="F49:F50"/>
    <mergeCell ref="G49:G50"/>
    <mergeCell ref="E45:E46"/>
    <mergeCell ref="D45:D46"/>
    <mergeCell ref="F45:F46"/>
    <mergeCell ref="G45:G46"/>
    <mergeCell ref="E47:E48"/>
    <mergeCell ref="D47:D48"/>
    <mergeCell ref="F47:F48"/>
    <mergeCell ref="E41:E42"/>
    <mergeCell ref="F41:F42"/>
    <mergeCell ref="G41:G42"/>
    <mergeCell ref="E43:E44"/>
    <mergeCell ref="G43:G44"/>
    <mergeCell ref="E13:E14"/>
    <mergeCell ref="C12:C13"/>
    <mergeCell ref="H14:H15"/>
    <mergeCell ref="I14:I15"/>
    <mergeCell ref="E15:E16"/>
    <mergeCell ref="E17:E18"/>
    <mergeCell ref="C16:C17"/>
    <mergeCell ref="C20:C21"/>
    <mergeCell ref="E21:E22"/>
    <mergeCell ref="C18:C19"/>
    <mergeCell ref="C22:C23"/>
    <mergeCell ref="E23:E24"/>
    <mergeCell ref="E19:E20"/>
    <mergeCell ref="D23:D24"/>
    <mergeCell ref="H12:H13"/>
    <mergeCell ref="I12:I13"/>
    <mergeCell ref="D19:D20"/>
    <mergeCell ref="I20:I21"/>
    <mergeCell ref="I24:I25"/>
    <mergeCell ref="H20:H21"/>
    <mergeCell ref="H22:H23"/>
    <mergeCell ref="H24:H25"/>
    <mergeCell ref="H26:H27"/>
    <mergeCell ref="D25:D26"/>
    <mergeCell ref="A20:B21"/>
    <mergeCell ref="A22:B23"/>
    <mergeCell ref="A24:B25"/>
    <mergeCell ref="D21:D22"/>
    <mergeCell ref="G19:G20"/>
    <mergeCell ref="G21:G22"/>
    <mergeCell ref="C24:C25"/>
    <mergeCell ref="F19:F20"/>
    <mergeCell ref="F21:F22"/>
    <mergeCell ref="F23:F24"/>
    <mergeCell ref="A26:B27"/>
    <mergeCell ref="E27:E28"/>
    <mergeCell ref="A30:B31"/>
    <mergeCell ref="A28:B29"/>
    <mergeCell ref="C52:C53"/>
    <mergeCell ref="C44:C45"/>
    <mergeCell ref="C42:C43"/>
    <mergeCell ref="C46:C47"/>
    <mergeCell ref="A38:B39"/>
    <mergeCell ref="A40:B41"/>
    <mergeCell ref="C48:C49"/>
    <mergeCell ref="C28:C29"/>
    <mergeCell ref="C30:C31"/>
    <mergeCell ref="C32:C33"/>
    <mergeCell ref="C40:C41"/>
    <mergeCell ref="A34:B35"/>
    <mergeCell ref="A36:B37"/>
    <mergeCell ref="C38:C39"/>
    <mergeCell ref="A32:B33"/>
    <mergeCell ref="A50:B51"/>
    <mergeCell ref="A52:B53"/>
    <mergeCell ref="F25:F26"/>
    <mergeCell ref="F27:F28"/>
    <mergeCell ref="F29:F30"/>
    <mergeCell ref="F31:F32"/>
    <mergeCell ref="F33:F34"/>
    <mergeCell ref="F35:F36"/>
    <mergeCell ref="F37:F38"/>
    <mergeCell ref="F39:F40"/>
    <mergeCell ref="C50:C51"/>
    <mergeCell ref="E35:E36"/>
    <mergeCell ref="E37:E38"/>
    <mergeCell ref="C34:C35"/>
    <mergeCell ref="C36:C37"/>
    <mergeCell ref="D37:D38"/>
    <mergeCell ref="E33:E34"/>
    <mergeCell ref="D33:D34"/>
    <mergeCell ref="D35:D36"/>
    <mergeCell ref="E31:E32"/>
    <mergeCell ref="D29:D30"/>
    <mergeCell ref="D31:D32"/>
    <mergeCell ref="C26:C27"/>
    <mergeCell ref="E25:E26"/>
    <mergeCell ref="D27:D28"/>
    <mergeCell ref="E29:E30"/>
    <mergeCell ref="I52:I53"/>
    <mergeCell ref="G23:G24"/>
    <mergeCell ref="G25:G26"/>
    <mergeCell ref="G27:G28"/>
    <mergeCell ref="G29:G30"/>
    <mergeCell ref="G31:G32"/>
    <mergeCell ref="G33:G34"/>
    <mergeCell ref="G35:G36"/>
    <mergeCell ref="G37:G38"/>
    <mergeCell ref="H28:H29"/>
    <mergeCell ref="H30:H31"/>
    <mergeCell ref="H32:H33"/>
    <mergeCell ref="H34:H35"/>
    <mergeCell ref="H36:H37"/>
    <mergeCell ref="H38:H39"/>
    <mergeCell ref="H40:H41"/>
    <mergeCell ref="I40:I41"/>
    <mergeCell ref="H42:H43"/>
    <mergeCell ref="I42:I43"/>
    <mergeCell ref="G47:G48"/>
    <mergeCell ref="H44:H45"/>
    <mergeCell ref="I44:I45"/>
    <mergeCell ref="I22:I23"/>
    <mergeCell ref="G39:G40"/>
    <mergeCell ref="I26:I27"/>
    <mergeCell ref="I28:I29"/>
    <mergeCell ref="I30:I31"/>
    <mergeCell ref="I32:I33"/>
    <mergeCell ref="I34:I35"/>
    <mergeCell ref="L20:L21"/>
    <mergeCell ref="L22:L23"/>
    <mergeCell ref="L24:L25"/>
    <mergeCell ref="J38:J39"/>
    <mergeCell ref="I38:I39"/>
    <mergeCell ref="J52:J53"/>
    <mergeCell ref="K18:K19"/>
    <mergeCell ref="K20:K21"/>
    <mergeCell ref="K22:K23"/>
    <mergeCell ref="K24:K25"/>
    <mergeCell ref="K26:K27"/>
    <mergeCell ref="K28:K29"/>
    <mergeCell ref="K30:K31"/>
    <mergeCell ref="K46:K47"/>
    <mergeCell ref="J20:J21"/>
    <mergeCell ref="J22:J23"/>
    <mergeCell ref="J24:J25"/>
    <mergeCell ref="J26:J27"/>
    <mergeCell ref="J28:J29"/>
    <mergeCell ref="J30:J31"/>
    <mergeCell ref="J32:J33"/>
    <mergeCell ref="J34:J35"/>
    <mergeCell ref="J36:J37"/>
    <mergeCell ref="K50:K51"/>
    <mergeCell ref="J42:J43"/>
    <mergeCell ref="J40:J41"/>
    <mergeCell ref="L44:L45"/>
    <mergeCell ref="L46:L47"/>
    <mergeCell ref="L26:L27"/>
    <mergeCell ref="L28:L29"/>
    <mergeCell ref="L30:L31"/>
    <mergeCell ref="L48:L49"/>
    <mergeCell ref="L50:L51"/>
    <mergeCell ref="K48:K49"/>
    <mergeCell ref="F54:G54"/>
    <mergeCell ref="L38:L39"/>
    <mergeCell ref="L52:L53"/>
    <mergeCell ref="K52:K53"/>
    <mergeCell ref="K38:K39"/>
    <mergeCell ref="K40:K41"/>
    <mergeCell ref="L42:L43"/>
    <mergeCell ref="L34:L35"/>
    <mergeCell ref="K32:K33"/>
    <mergeCell ref="K34:K35"/>
    <mergeCell ref="K36:K37"/>
    <mergeCell ref="L36:L37"/>
    <mergeCell ref="L32:L33"/>
    <mergeCell ref="L40:L41"/>
    <mergeCell ref="H52:H53"/>
    <mergeCell ref="I36:I37"/>
  </mergeCells>
  <phoneticPr fontId="0" type="noConversion"/>
  <pageMargins left="0.39370078740157483" right="0.39370078740157483" top="0.39370078740157483" bottom="0.39370078740157483" header="0.51181102362204722" footer="0.51181102362204722"/>
  <pageSetup paperSize="9" scale="85" orientation="portrait" r:id="rId1"/>
  <headerFooter alignWithMargins="0"/>
  <colBreaks count="1" manualBreakCount="1">
    <brk id="13" max="1048575" man="1"/>
  </colBreaks>
  <drawing r:id="rId2"/>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E1:G21"/>
  <sheetViews>
    <sheetView showGridLines="0" zoomScale="70" zoomScaleNormal="70" zoomScalePageLayoutView="85" workbookViewId="0">
      <selection activeCell="E25" sqref="E25"/>
    </sheetView>
  </sheetViews>
  <sheetFormatPr baseColWidth="10" defaultColWidth="11.42578125" defaultRowHeight="15" x14ac:dyDescent="0.2"/>
  <cols>
    <col min="1" max="1" width="4.28515625" style="32" customWidth="1"/>
    <col min="2" max="2" width="3.85546875" style="32" customWidth="1"/>
    <col min="3" max="3" width="99.85546875" style="32" customWidth="1"/>
    <col min="4" max="4" width="6.42578125" style="32" customWidth="1"/>
    <col min="5" max="5" width="24.42578125" style="32" customWidth="1"/>
    <col min="6" max="7" width="15.7109375" style="32" customWidth="1"/>
    <col min="8" max="16384" width="11.42578125" style="32"/>
  </cols>
  <sheetData>
    <row r="1" spans="5:7" ht="30" customHeight="1" x14ac:dyDescent="0.2">
      <c r="E1" s="131" t="s">
        <v>62</v>
      </c>
      <c r="F1" s="131"/>
      <c r="G1" s="131"/>
    </row>
    <row r="2" spans="5:7" ht="22.5" customHeight="1" x14ac:dyDescent="0.2">
      <c r="E2" s="33"/>
      <c r="F2" s="33" t="s">
        <v>65</v>
      </c>
      <c r="G2" s="33" t="s">
        <v>66</v>
      </c>
    </row>
    <row r="3" spans="5:7" ht="53.25" customHeight="1" x14ac:dyDescent="0.2">
      <c r="E3" s="33" t="s">
        <v>63</v>
      </c>
      <c r="F3" s="33" t="s">
        <v>67</v>
      </c>
      <c r="G3" s="33" t="s">
        <v>68</v>
      </c>
    </row>
    <row r="4" spans="5:7" ht="54" customHeight="1" x14ac:dyDescent="0.2">
      <c r="E4" s="33" t="s">
        <v>64</v>
      </c>
      <c r="F4" s="33" t="s">
        <v>68</v>
      </c>
      <c r="G4" s="33" t="s">
        <v>69</v>
      </c>
    </row>
    <row r="5" spans="5:7" ht="30" customHeight="1" x14ac:dyDescent="0.2">
      <c r="E5" s="132" t="s">
        <v>70</v>
      </c>
      <c r="F5" s="132"/>
      <c r="G5" s="132"/>
    </row>
    <row r="6" spans="5:7" ht="82.5" customHeight="1" x14ac:dyDescent="0.2">
      <c r="E6" s="133" t="s">
        <v>104</v>
      </c>
      <c r="F6" s="133"/>
      <c r="G6" s="133"/>
    </row>
    <row r="7" spans="5:7" ht="54" customHeight="1" x14ac:dyDescent="0.2">
      <c r="E7" s="33" t="s">
        <v>29</v>
      </c>
      <c r="F7" s="33" t="s">
        <v>72</v>
      </c>
      <c r="G7" s="33" t="s">
        <v>73</v>
      </c>
    </row>
    <row r="8" spans="5:7" ht="54" customHeight="1" x14ac:dyDescent="0.2">
      <c r="E8" s="33" t="s">
        <v>71</v>
      </c>
      <c r="F8" s="33" t="s">
        <v>73</v>
      </c>
      <c r="G8" s="33" t="s">
        <v>74</v>
      </c>
    </row>
    <row r="9" spans="5:7" x14ac:dyDescent="0.2">
      <c r="E9" s="34"/>
      <c r="F9" s="34"/>
      <c r="G9" s="34"/>
    </row>
    <row r="10" spans="5:7" ht="30" customHeight="1" x14ac:dyDescent="0.2">
      <c r="E10" s="131" t="s">
        <v>75</v>
      </c>
      <c r="F10" s="131"/>
      <c r="G10" s="131"/>
    </row>
    <row r="11" spans="5:7" ht="81" customHeight="1" x14ac:dyDescent="0.2">
      <c r="E11" s="130" t="s">
        <v>103</v>
      </c>
      <c r="F11" s="130"/>
      <c r="G11" s="130"/>
    </row>
    <row r="12" spans="5:7" x14ac:dyDescent="0.2">
      <c r="E12" s="34"/>
      <c r="F12" s="34"/>
      <c r="G12" s="34"/>
    </row>
    <row r="13" spans="5:7" ht="30" customHeight="1" x14ac:dyDescent="0.2">
      <c r="E13" s="131" t="s">
        <v>76</v>
      </c>
      <c r="F13" s="131"/>
      <c r="G13" s="131"/>
    </row>
    <row r="14" spans="5:7" ht="72" customHeight="1" x14ac:dyDescent="0.2">
      <c r="E14" s="130" t="s">
        <v>99</v>
      </c>
      <c r="F14" s="130"/>
      <c r="G14" s="130"/>
    </row>
    <row r="15" spans="5:7" ht="20.100000000000001" customHeight="1" x14ac:dyDescent="0.2">
      <c r="E15" s="33"/>
      <c r="F15" s="33" t="s">
        <v>77</v>
      </c>
      <c r="G15" s="33" t="s">
        <v>100</v>
      </c>
    </row>
    <row r="16" spans="5:7" ht="35.25" customHeight="1" x14ac:dyDescent="0.2">
      <c r="E16" s="33" t="s">
        <v>78</v>
      </c>
      <c r="F16" s="33" t="s">
        <v>79</v>
      </c>
      <c r="G16" s="33" t="s">
        <v>80</v>
      </c>
    </row>
    <row r="17" spans="5:7" ht="35.1" customHeight="1" x14ac:dyDescent="0.2">
      <c r="E17" s="33" t="s">
        <v>81</v>
      </c>
      <c r="F17" s="33" t="s">
        <v>82</v>
      </c>
      <c r="G17" s="33" t="s">
        <v>83</v>
      </c>
    </row>
    <row r="18" spans="5:7" ht="20.100000000000001" customHeight="1" x14ac:dyDescent="0.2">
      <c r="E18" s="33" t="s">
        <v>84</v>
      </c>
      <c r="F18" s="33" t="s">
        <v>85</v>
      </c>
      <c r="G18" s="33" t="s">
        <v>101</v>
      </c>
    </row>
    <row r="19" spans="5:7" ht="20.100000000000001" customHeight="1" x14ac:dyDescent="0.2">
      <c r="E19" s="33" t="s">
        <v>86</v>
      </c>
      <c r="F19" s="33" t="s">
        <v>87</v>
      </c>
      <c r="G19" s="33" t="s">
        <v>88</v>
      </c>
    </row>
    <row r="20" spans="5:7" ht="35.1" customHeight="1" x14ac:dyDescent="0.2">
      <c r="E20" s="33" t="s">
        <v>89</v>
      </c>
      <c r="F20" s="33" t="s">
        <v>90</v>
      </c>
      <c r="G20" s="33" t="s">
        <v>91</v>
      </c>
    </row>
    <row r="21" spans="5:7" ht="58.35" customHeight="1" x14ac:dyDescent="0.2">
      <c r="E21" s="33" t="s">
        <v>92</v>
      </c>
      <c r="F21" s="33" t="s">
        <v>93</v>
      </c>
      <c r="G21" s="33" t="s">
        <v>102</v>
      </c>
    </row>
  </sheetData>
  <sheetProtection sheet="1" objects="1" selectLockedCells="1" selectUnlockedCells="1"/>
  <mergeCells count="7">
    <mergeCell ref="E14:G14"/>
    <mergeCell ref="E1:G1"/>
    <mergeCell ref="E10:G10"/>
    <mergeCell ref="E13:G13"/>
    <mergeCell ref="E5:G5"/>
    <mergeCell ref="E6:G6"/>
    <mergeCell ref="E11:G11"/>
  </mergeCells>
  <phoneticPr fontId="0" type="noConversion"/>
  <pageMargins left="0.78740157499999996" right="0.78740157499999996" top="0.984251969" bottom="0.984251969" header="0.4921259845" footer="0.4921259845"/>
  <pageSetup paperSize="9" scale="51" orientation="portrait" horizontalDpi="300" verticalDpi="300" r:id="rId1"/>
  <headerFooter alignWithMargins="0"/>
  <drawing r:id="rId2"/>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
  <sheetViews>
    <sheetView workbookViewId="0">
      <selection activeCell="B12" sqref="B12"/>
    </sheetView>
  </sheetViews>
  <sheetFormatPr baseColWidth="10" defaultRowHeight="12.75" x14ac:dyDescent="0.2"/>
  <cols>
    <col min="2" max="2" width="53.7109375" bestFit="1" customWidth="1"/>
  </cols>
  <sheetData>
    <row r="1" spans="1:4" x14ac:dyDescent="0.2">
      <c r="A1" s="38" t="s">
        <v>106</v>
      </c>
      <c r="B1" s="38"/>
    </row>
    <row r="2" spans="1:4" x14ac:dyDescent="0.2">
      <c r="A2" s="38"/>
      <c r="B2" s="38"/>
    </row>
    <row r="3" spans="1:4" x14ac:dyDescent="0.2">
      <c r="A3" s="38"/>
      <c r="B3" s="38" t="s">
        <v>107</v>
      </c>
    </row>
    <row r="4" spans="1:4" x14ac:dyDescent="0.2">
      <c r="A4" s="38"/>
      <c r="B4" s="38" t="s">
        <v>108</v>
      </c>
      <c r="D4" t="s">
        <v>98</v>
      </c>
    </row>
    <row r="5" spans="1:4" x14ac:dyDescent="0.2">
      <c r="A5" s="39" t="s">
        <v>95</v>
      </c>
      <c r="B5" s="38" t="s">
        <v>109</v>
      </c>
    </row>
    <row r="6" spans="1:4" x14ac:dyDescent="0.2">
      <c r="A6" s="39" t="s">
        <v>97</v>
      </c>
      <c r="B6" s="38" t="s">
        <v>110</v>
      </c>
    </row>
    <row r="7" spans="1:4" x14ac:dyDescent="0.2">
      <c r="A7" s="38"/>
      <c r="B7" s="38"/>
    </row>
    <row r="8" spans="1:4" x14ac:dyDescent="0.2">
      <c r="A8" s="40" t="s">
        <v>111</v>
      </c>
      <c r="B8" s="38"/>
    </row>
    <row r="9" spans="1:4" x14ac:dyDescent="0.2">
      <c r="A9" s="134" t="s">
        <v>112</v>
      </c>
      <c r="B9" s="38"/>
    </row>
    <row r="10" spans="1:4" x14ac:dyDescent="0.2">
      <c r="A10" s="38" t="s">
        <v>113</v>
      </c>
    </row>
  </sheetData>
  <sheetProtection sheet="1" objects="1" scenarios="1" selectLockedCells="1" selectUnlockedCells="1"/>
  <hyperlinks>
    <hyperlink ref="A9" r:id="rId1" xr:uid="{00000000-0004-0000-0400-000000000000}"/>
  </hyperlinks>
  <pageMargins left="0.78740157499999996" right="0.78740157499999996" top="0.984251969" bottom="0.984251969" header="0.5" footer="0.5"/>
  <headerFooter alignWithMargins="0"/>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0B03B7DE04E2744B5E78F8D951BC6D5" ma:contentTypeVersion="7" ma:contentTypeDescription="Ein neues Dokument erstellen." ma:contentTypeScope="" ma:versionID="d27a45bee6074dac980219e37543bc4b">
  <xsd:schema xmlns:xsd="http://www.w3.org/2001/XMLSchema" xmlns:xs="http://www.w3.org/2001/XMLSchema" xmlns:p="http://schemas.microsoft.com/office/2006/metadata/properties" xmlns:ns2="3c8518ea-9c55-4d78-8aad-a65cc48a54f0" xmlns:ns3="545f690f-a4ce-4cd7-8e4e-e4175257a20e" targetNamespace="http://schemas.microsoft.com/office/2006/metadata/properties" ma:root="true" ma:fieldsID="7492413f31ae206cbaab9958312aa101" ns2:_="" ns3:_="">
    <xsd:import namespace="3c8518ea-9c55-4d78-8aad-a65cc48a54f0"/>
    <xsd:import namespace="545f690f-a4ce-4cd7-8e4e-e4175257a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Sprach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8518ea-9c55-4d78-8aad-a65cc48a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prache" ma:index="12" nillable="true" ma:displayName="Sprache" ma:default="Deutsch" ma:format="Dropdown" ma:internalName="Sprache">
      <xsd:simpleType>
        <xsd:restriction base="dms:Choice">
          <xsd:enumeration value="Deutsch"/>
          <xsd:enumeration value="Français"/>
          <xsd:enumeration value="Italiano"/>
          <xsd:enumeration value="English"/>
        </xsd:restriction>
      </xsd:simpleType>
    </xsd:element>
  </xsd:schema>
  <xsd:schema xmlns:xsd="http://www.w3.org/2001/XMLSchema" xmlns:xs="http://www.w3.org/2001/XMLSchema" xmlns:dms="http://schemas.microsoft.com/office/2006/documentManagement/types" xmlns:pc="http://schemas.microsoft.com/office/infopath/2007/PartnerControls" targetNamespace="545f690f-a4ce-4cd7-8e4e-e4175257a2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prache xmlns="3c8518ea-9c55-4d78-8aad-a65cc48a54f0">Deutsch</Sprache>
    <SharedWithUsers xmlns="545f690f-a4ce-4cd7-8e4e-e4175257a20e">
      <UserInfo>
        <DisplayName/>
        <AccountId xsi:nil="true"/>
        <AccountType/>
      </UserInfo>
    </SharedWithUsers>
  </documentManagement>
</p:properties>
</file>

<file path=customXml/itemProps1.xml><?xml version="1.0" encoding="utf-8"?>
<ds:datastoreItem xmlns:ds="http://schemas.openxmlformats.org/officeDocument/2006/customXml" ds:itemID="{BFDE637E-537C-432B-AC8B-0F1ED80BAA1B}"/>
</file>

<file path=customXml/itemProps2.xml><?xml version="1.0" encoding="utf-8"?>
<ds:datastoreItem xmlns:ds="http://schemas.openxmlformats.org/officeDocument/2006/customXml" ds:itemID="{4D3F8BFF-E20D-4F93-9A81-6C20E0400F3E}"/>
</file>

<file path=customXml/itemProps3.xml><?xml version="1.0" encoding="utf-8"?>
<ds:datastoreItem xmlns:ds="http://schemas.openxmlformats.org/officeDocument/2006/customXml" ds:itemID="{7FC86F3C-4055-4224-9B90-C9C1D34C4BE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Tabella di marcia</vt:lpstr>
      <vt:lpstr>Profilo di marcia</vt:lpstr>
      <vt:lpstr>Tabella di marcia (esempio)</vt:lpstr>
      <vt:lpstr>Instruzione</vt:lpstr>
      <vt:lpstr>Impressum</vt:lpstr>
      <vt:lpstr>'Tabella di marcia'!Druckbereich</vt:lpstr>
      <vt:lpstr>'Tabella di marcia (esempio)'!Druckbereich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Marschtabelle</dc:title>
  <dc:subject>Marschzeitberechnung</dc:subject>
  <dc:creator>Stephan Heimgartner / Omega</dc:creator>
  <cp:lastModifiedBy>Tobias Juon</cp:lastModifiedBy>
  <cp:lastPrinted>2017-12-12T10:48:38Z</cp:lastPrinted>
  <dcterms:created xsi:type="dcterms:W3CDTF">2001-11-20T22:07:26Z</dcterms:created>
  <dcterms:modified xsi:type="dcterms:W3CDTF">2018-12-05T10:42:02Z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0x01010030B03B7DE04E2744B5E78F8D951BC6D5</vt:lpwstr>
  </property>
  <property fmtid="{D5CDD505-2E9C-101B-9397-08002B2CF9AE}" pid="3" name="Order">
    <vt:r8>38420900</vt:r8>
  </property>
  <property fmtid="{D5CDD505-2E9C-101B-9397-08002B2CF9AE}" pid="4" name="Dokumentenart">
    <vt:lpwstr/>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y fmtid="{D5CDD505-2E9C-101B-9397-08002B2CF9AE}" pid="10" name="ComplianceAssetId">
    <vt:lpwstr/>
  </property>
</Properties>
</file>