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fadibewegung.sharepoint.com/sites/Bundesebene/Freigegebene Dokumente/General/RRH/3_AuB/1. Ausb/Kurse/Admin/3032_Budgetvorlage PBS-Kurse/i_finale_Version/"/>
    </mc:Choice>
  </mc:AlternateContent>
  <xr:revisionPtr revIDLastSave="480" documentId="8_{F88FFC25-3F33-49D7-99B9-AA614EADCF76}" xr6:coauthVersionLast="47" xr6:coauthVersionMax="47" xr10:uidLastSave="{91C7F78F-2705-472D-9B8E-D1EA15DC06C7}"/>
  <bookViews>
    <workbookView xWindow="10200" yWindow="-17388" windowWidth="30936" windowHeight="16776" activeTab="6" xr2:uid="{00000000-000D-0000-FFFF-FFFF00000000}"/>
  </bookViews>
  <sheets>
    <sheet name="Cours Top" sheetId="1" r:id="rId1"/>
    <sheet name="Cours Panorama" sheetId="16" r:id="rId2"/>
    <sheet name="Cours Spectre" sheetId="17" r:id="rId3"/>
    <sheet name="Cours Gilwell" sheetId="18" r:id="rId4"/>
    <sheet name="Cours Coach" sheetId="19" r:id="rId5"/>
    <sheet name="Cours d'un week-end" sheetId="20" r:id="rId6"/>
    <sheet name="Cours de jour" sheetId="2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1" l="1"/>
  <c r="M49" i="21"/>
  <c r="M48" i="21"/>
  <c r="M47" i="21"/>
  <c r="M46" i="21"/>
  <c r="M45" i="21"/>
  <c r="M29" i="21"/>
  <c r="M42" i="21"/>
  <c r="M41" i="21"/>
  <c r="M40" i="21"/>
  <c r="M39" i="21"/>
  <c r="M34" i="21"/>
  <c r="M33" i="21"/>
  <c r="M31" i="21"/>
  <c r="M50" i="20"/>
  <c r="M54" i="20" s="1"/>
  <c r="M49" i="20"/>
  <c r="M48" i="20"/>
  <c r="M47" i="20"/>
  <c r="M46" i="20"/>
  <c r="M45" i="20"/>
  <c r="M42" i="20"/>
  <c r="M41" i="20"/>
  <c r="M40" i="20"/>
  <c r="M39" i="20"/>
  <c r="M34" i="20"/>
  <c r="M33" i="20"/>
  <c r="M31" i="20"/>
  <c r="M29" i="20"/>
  <c r="M50" i="19"/>
  <c r="M49" i="19"/>
  <c r="M48" i="19"/>
  <c r="M47" i="19"/>
  <c r="M46" i="19"/>
  <c r="M45" i="19"/>
  <c r="M42" i="19"/>
  <c r="M41" i="19"/>
  <c r="M40" i="19"/>
  <c r="M39" i="19"/>
  <c r="M34" i="19"/>
  <c r="M33" i="19"/>
  <c r="M31" i="19"/>
  <c r="M29" i="19"/>
  <c r="M50" i="18"/>
  <c r="M49" i="18"/>
  <c r="M48" i="18"/>
  <c r="M47" i="18"/>
  <c r="M46" i="18"/>
  <c r="M45" i="18"/>
  <c r="M42" i="18"/>
  <c r="M41" i="18"/>
  <c r="M40" i="18"/>
  <c r="M39" i="18"/>
  <c r="M34" i="18"/>
  <c r="M54" i="18" s="1"/>
  <c r="M33" i="18"/>
  <c r="M31" i="18"/>
  <c r="M29" i="18"/>
  <c r="M50" i="17"/>
  <c r="M49" i="17"/>
  <c r="M48" i="17"/>
  <c r="M47" i="17"/>
  <c r="M46" i="17"/>
  <c r="M45" i="17"/>
  <c r="M42" i="17"/>
  <c r="M41" i="17"/>
  <c r="M54" i="17" s="1"/>
  <c r="M40" i="17"/>
  <c r="M39" i="17"/>
  <c r="M34" i="17"/>
  <c r="M33" i="17"/>
  <c r="M31" i="17"/>
  <c r="M29" i="17"/>
  <c r="M45" i="16"/>
  <c r="M50" i="16"/>
  <c r="M49" i="16"/>
  <c r="M48" i="16"/>
  <c r="M47" i="16"/>
  <c r="M46" i="16"/>
  <c r="M42" i="16"/>
  <c r="M41" i="16"/>
  <c r="M40" i="16"/>
  <c r="M39" i="16"/>
  <c r="M34" i="16"/>
  <c r="M33" i="16"/>
  <c r="M31" i="16"/>
  <c r="M29" i="16"/>
  <c r="M29" i="1"/>
  <c r="M46" i="1"/>
  <c r="M50" i="1"/>
  <c r="M49" i="1"/>
  <c r="M48" i="1"/>
  <c r="M47" i="1"/>
  <c r="M54" i="1"/>
  <c r="M42" i="1"/>
  <c r="M41" i="1"/>
  <c r="M40" i="1"/>
  <c r="M39" i="1"/>
  <c r="M34" i="1"/>
  <c r="M33" i="1"/>
  <c r="M31" i="1"/>
  <c r="J34" i="20"/>
  <c r="J29" i="21"/>
  <c r="J56" i="21" s="1"/>
  <c r="K62" i="21"/>
  <c r="K60" i="21"/>
  <c r="K56" i="21"/>
  <c r="K68" i="21" s="1"/>
  <c r="K54" i="21"/>
  <c r="K64" i="21" s="1"/>
  <c r="J50" i="21"/>
  <c r="J49" i="21"/>
  <c r="J48" i="21"/>
  <c r="J47" i="21"/>
  <c r="J46" i="21"/>
  <c r="J45" i="21"/>
  <c r="J42" i="21"/>
  <c r="J41" i="21"/>
  <c r="J40" i="21"/>
  <c r="J39" i="21"/>
  <c r="J33" i="21"/>
  <c r="J31" i="21"/>
  <c r="J33" i="20"/>
  <c r="K62" i="20"/>
  <c r="K60" i="20"/>
  <c r="K56" i="20"/>
  <c r="K54" i="20"/>
  <c r="K64" i="20" s="1"/>
  <c r="J50" i="20"/>
  <c r="J49" i="20"/>
  <c r="J48" i="20"/>
  <c r="J47" i="20"/>
  <c r="J46" i="20"/>
  <c r="J45" i="20"/>
  <c r="J42" i="20"/>
  <c r="J41" i="20"/>
  <c r="J40" i="20"/>
  <c r="J39" i="20"/>
  <c r="J31" i="20"/>
  <c r="J29" i="20"/>
  <c r="J56" i="20" s="1"/>
  <c r="K62" i="19"/>
  <c r="K60" i="19"/>
  <c r="K56" i="19"/>
  <c r="K54" i="19"/>
  <c r="K68" i="19" s="1"/>
  <c r="J50" i="19"/>
  <c r="J49" i="19"/>
  <c r="J48" i="19"/>
  <c r="J47" i="19"/>
  <c r="J46" i="19"/>
  <c r="J45" i="19"/>
  <c r="J42" i="19"/>
  <c r="J41" i="19"/>
  <c r="J40" i="19"/>
  <c r="J39" i="19"/>
  <c r="J34" i="19"/>
  <c r="J33" i="19"/>
  <c r="J31" i="19"/>
  <c r="J29" i="19"/>
  <c r="J56" i="19" s="1"/>
  <c r="K62" i="18"/>
  <c r="K60" i="18"/>
  <c r="K56" i="18"/>
  <c r="K68" i="18" s="1"/>
  <c r="K54" i="18"/>
  <c r="K64" i="18" s="1"/>
  <c r="J50" i="18"/>
  <c r="J49" i="18"/>
  <c r="J48" i="18"/>
  <c r="J47" i="18"/>
  <c r="J46" i="18"/>
  <c r="J45" i="18"/>
  <c r="J42" i="18"/>
  <c r="J41" i="18"/>
  <c r="J40" i="18"/>
  <c r="J39" i="18"/>
  <c r="J34" i="18"/>
  <c r="J33" i="18"/>
  <c r="J31" i="18"/>
  <c r="J29" i="18"/>
  <c r="J56" i="18" s="1"/>
  <c r="J48" i="1"/>
  <c r="J49" i="1"/>
  <c r="J48" i="16"/>
  <c r="J48" i="17"/>
  <c r="K62" i="17"/>
  <c r="K60" i="17"/>
  <c r="K56" i="17"/>
  <c r="K54" i="17"/>
  <c r="K64" i="17" s="1"/>
  <c r="J50" i="17"/>
  <c r="J49" i="17"/>
  <c r="J47" i="17"/>
  <c r="J46" i="17"/>
  <c r="J45" i="17"/>
  <c r="J42" i="17"/>
  <c r="J41" i="17"/>
  <c r="J40" i="17"/>
  <c r="J39" i="17"/>
  <c r="J34" i="17"/>
  <c r="J33" i="17"/>
  <c r="J31" i="17"/>
  <c r="J29" i="17"/>
  <c r="M54" i="21" l="1"/>
  <c r="J62" i="21"/>
  <c r="K68" i="20"/>
  <c r="J62" i="20"/>
  <c r="M54" i="19"/>
  <c r="J62" i="18"/>
  <c r="K68" i="17"/>
  <c r="M54" i="16"/>
  <c r="J60" i="21"/>
  <c r="J54" i="21"/>
  <c r="J60" i="20"/>
  <c r="J54" i="20"/>
  <c r="J62" i="19"/>
  <c r="J60" i="19"/>
  <c r="J54" i="19"/>
  <c r="K64" i="19"/>
  <c r="J54" i="18"/>
  <c r="J64" i="18" s="1"/>
  <c r="J60" i="18"/>
  <c r="J62" i="17"/>
  <c r="J54" i="17"/>
  <c r="J64" i="17" s="1"/>
  <c r="J60" i="17"/>
  <c r="J56" i="17"/>
  <c r="J45" i="16"/>
  <c r="K62" i="16"/>
  <c r="K60" i="16"/>
  <c r="K56" i="16"/>
  <c r="K54" i="16"/>
  <c r="K64" i="16" s="1"/>
  <c r="J50" i="16"/>
  <c r="J49" i="16"/>
  <c r="J47" i="16"/>
  <c r="J46" i="16"/>
  <c r="J42" i="16"/>
  <c r="J41" i="16"/>
  <c r="J40" i="16"/>
  <c r="J39" i="16"/>
  <c r="J34" i="16"/>
  <c r="J33" i="16"/>
  <c r="J31" i="16"/>
  <c r="J29" i="16"/>
  <c r="J56" i="16" s="1"/>
  <c r="K68" i="16" l="1"/>
  <c r="J66" i="21"/>
  <c r="J64" i="21"/>
  <c r="J66" i="20"/>
  <c r="J64" i="20"/>
  <c r="J66" i="19"/>
  <c r="J64" i="19"/>
  <c r="J66" i="18"/>
  <c r="J66" i="17"/>
  <c r="J54" i="16"/>
  <c r="J66" i="16" s="1"/>
  <c r="J62" i="16"/>
  <c r="J60" i="16"/>
  <c r="J64" i="16" l="1"/>
  <c r="K62" i="1" l="1"/>
  <c r="K60" i="1"/>
  <c r="K56" i="1"/>
  <c r="K54" i="1"/>
  <c r="K68" i="1" s="1"/>
  <c r="J50" i="1"/>
  <c r="J47" i="1"/>
  <c r="J46" i="1"/>
  <c r="J42" i="1"/>
  <c r="J41" i="1"/>
  <c r="J40" i="1"/>
  <c r="J39" i="1"/>
  <c r="J34" i="1"/>
  <c r="J33" i="1"/>
  <c r="J31" i="1"/>
  <c r="J29" i="1"/>
  <c r="J56" i="1" s="1"/>
  <c r="J54" i="1" l="1"/>
  <c r="J64" i="1" s="1"/>
  <c r="J62" i="1"/>
  <c r="J60" i="1"/>
  <c r="K64" i="1"/>
  <c r="J66" i="1" l="1"/>
</calcChain>
</file>

<file path=xl/sharedStrings.xml><?xml version="1.0" encoding="utf-8"?>
<sst xmlns="http://schemas.openxmlformats.org/spreadsheetml/2006/main" count="557" uniqueCount="88">
  <si>
    <t>JS-CH PBS CH</t>
  </si>
  <si>
    <t>Budget</t>
  </si>
  <si>
    <t>PBS CH</t>
  </si>
  <si>
    <t>MSdS - Budget de cours (et-décompte de cours)</t>
  </si>
  <si>
    <t>Pour cours Top</t>
  </si>
  <si>
    <t>Renseignements généraux</t>
  </si>
  <si>
    <t>Numéro de cours :</t>
  </si>
  <si>
    <t>Type de cours :</t>
  </si>
  <si>
    <t>Cours Top</t>
  </si>
  <si>
    <t>Dates du cours :</t>
  </si>
  <si>
    <t>Responsable de cours :</t>
  </si>
  <si>
    <t>Trésorier du cours :</t>
  </si>
  <si>
    <t>Numéro de compte (IBAN) :</t>
  </si>
  <si>
    <t>Donnés initiales</t>
  </si>
  <si>
    <t>Participant·e·s (P)</t>
  </si>
  <si>
    <t>Maîtrise (M)</t>
  </si>
  <si>
    <t>Conseiller·ère à la formation (CàF)</t>
  </si>
  <si>
    <t>Cuisine (C)</t>
  </si>
  <si>
    <t>Jours</t>
  </si>
  <si>
    <t>Nuits</t>
  </si>
  <si>
    <t>Parties du cours</t>
  </si>
  <si>
    <t>Espace de téléchargement (pfadi.swiss)</t>
  </si>
  <si>
    <t>Dépenses</t>
  </si>
  <si>
    <t>Cours</t>
  </si>
  <si>
    <t>Décompte</t>
  </si>
  <si>
    <t>Logement</t>
  </si>
  <si>
    <t>par personne &amp; nuit</t>
  </si>
  <si>
    <t>Alimentation</t>
  </si>
  <si>
    <r>
      <t xml:space="preserve">Programme / animation / documents de cours </t>
    </r>
    <r>
      <rPr>
        <sz val="8"/>
        <rFont val="Arial"/>
        <family val="2"/>
      </rPr>
      <t>(sans Manual Exp.)</t>
    </r>
  </si>
  <si>
    <t>par personne</t>
  </si>
  <si>
    <t>Matériel de bureau</t>
  </si>
  <si>
    <t>Dépenses supplémentaires exceptionnelles planifiées</t>
  </si>
  <si>
    <t>Adresser la demande avec le budget</t>
  </si>
  <si>
    <t>Préparation, administration &amp; évaluation</t>
  </si>
  <si>
    <t>Location de locaux de réunion</t>
  </si>
  <si>
    <t xml:space="preserve">Alimentation pour les séances </t>
  </si>
  <si>
    <t>Frais des envois</t>
  </si>
  <si>
    <t>Évaluation (Repas/ Manifestation)</t>
  </si>
  <si>
    <t>forfaitaire</t>
  </si>
  <si>
    <t>par M &amp; C</t>
  </si>
  <si>
    <t>Frais de transport</t>
  </si>
  <si>
    <t>Frais de transport P (parties du cours)</t>
  </si>
  <si>
    <t>Frais de transport CàF (séance ou visite lors du cours)</t>
  </si>
  <si>
    <t>Frais de transport M (séance)</t>
  </si>
  <si>
    <r>
      <t xml:space="preserve">Frais de transport M (parties du cours) 
</t>
    </r>
    <r>
      <rPr>
        <i/>
        <sz val="8"/>
        <rFont val="Arial"/>
        <family val="2"/>
      </rPr>
      <t>(que M avec AG, autres M recevoir un bon de transport)</t>
    </r>
  </si>
  <si>
    <t>Frais de transport C (parties du cours)</t>
  </si>
  <si>
    <t>Frais de transport C (séance)</t>
  </si>
  <si>
    <t>Voiture lors du cours</t>
  </si>
  <si>
    <t>Participant·e·s reçoivent un bon de J+S pour les transports</t>
  </si>
  <si>
    <t>par CàF</t>
  </si>
  <si>
    <t xml:space="preserve">par M </t>
  </si>
  <si>
    <t>par M &amp; partie de cours</t>
  </si>
  <si>
    <t>par C &amp; partie de cours</t>
  </si>
  <si>
    <t>par cuisinier</t>
  </si>
  <si>
    <t>max. 2 par partie de cours, CHF 0.70/ km</t>
  </si>
  <si>
    <t>Total dépenses</t>
  </si>
  <si>
    <r>
      <t>Dont payé par le MSdS</t>
    </r>
    <r>
      <rPr>
        <sz val="8"/>
        <rFont val="Arial"/>
        <family val="2"/>
      </rPr>
      <t xml:space="preserve"> (logement etc.)</t>
    </r>
  </si>
  <si>
    <r>
      <t xml:space="preserve">Recettes </t>
    </r>
    <r>
      <rPr>
        <sz val="8"/>
        <rFont val="Arial"/>
        <family val="2"/>
      </rPr>
      <t>(perçues par la maîtrise du cours, donc sans OFAS et contribution des participant(e)s)</t>
    </r>
  </si>
  <si>
    <r>
      <t xml:space="preserve">Montant budgétisé sans frais de transport </t>
    </r>
    <r>
      <rPr>
        <sz val="8"/>
        <rFont val="Arial"/>
        <family val="2"/>
      </rPr>
      <t>(peut être réparti)</t>
    </r>
  </si>
  <si>
    <t>Coût net</t>
  </si>
  <si>
    <r>
      <t xml:space="preserve">Avance </t>
    </r>
    <r>
      <rPr>
        <sz val="8"/>
        <rFont val="Arial"/>
        <family val="2"/>
      </rPr>
      <t>(3/4 des dépenses sans prestations MSdS)</t>
    </r>
  </si>
  <si>
    <r>
      <t>Différence</t>
    </r>
    <r>
      <rPr>
        <sz val="8"/>
        <rFont val="Arial"/>
        <family val="2"/>
      </rPr>
      <t xml:space="preserve"> (en faveur du trésorier du cours)</t>
    </r>
  </si>
  <si>
    <t>Date</t>
  </si>
  <si>
    <t>Signature</t>
  </si>
  <si>
    <t>Le modèle de budget s’appuie sur la "Directive sur le financement des cours fédéraux" du 22 novèmbre 2022. Cette directive est à prévaloir pour la création du budget et le décompte des cours fédéraux. On peut la téléchargée dans l'éspace de téléchargement du MSdS :</t>
  </si>
  <si>
    <t>Trésorier</t>
  </si>
  <si>
    <t>Responsable de cours</t>
  </si>
  <si>
    <t>CàF</t>
  </si>
  <si>
    <t xml:space="preserve">Concernant la forme et structure du décompte veuillez s.v.p. suivre les "Directives sur le financement des cours fédéraux"
 du 22 novèmbre 2022. </t>
  </si>
  <si>
    <r>
      <t xml:space="preserve">Montant budgétisé frais de transport </t>
    </r>
    <r>
      <rPr>
        <sz val="8"/>
        <color rgb="FFFF0000"/>
        <rFont val="Arial"/>
        <family val="2"/>
      </rPr>
      <t>(ne peut pas être réparti)</t>
    </r>
  </si>
  <si>
    <t>Pour cours Panorama</t>
  </si>
  <si>
    <t>Cours Panorama</t>
  </si>
  <si>
    <t>par P &amp; partie de cours</t>
  </si>
  <si>
    <t>Programme / animation / documents de cours</t>
  </si>
  <si>
    <t>Cours Spectre</t>
  </si>
  <si>
    <t>Pour cours Spectre</t>
  </si>
  <si>
    <t>Cours Gilwell</t>
  </si>
  <si>
    <t>Pour cours Gilwell</t>
  </si>
  <si>
    <t>Cours Coach</t>
  </si>
  <si>
    <t>Pour cours Coach</t>
  </si>
  <si>
    <t>Programme / animation / documents de cours (sans CDC)</t>
  </si>
  <si>
    <t>Pour cours d'un week-end</t>
  </si>
  <si>
    <t>Pour cours de jour</t>
  </si>
  <si>
    <r>
      <t xml:space="preserve">Les montants de la colonne </t>
    </r>
    <r>
      <rPr>
        <i/>
        <sz val="10"/>
        <rFont val="Arial"/>
        <family val="2"/>
      </rPr>
      <t>Budget</t>
    </r>
    <r>
      <rPr>
        <sz val="10"/>
        <rFont val="Arial"/>
        <family val="2"/>
      </rPr>
      <t xml:space="preserve"> sont remplies automatiquement selon le calcul décrit dans la colonne </t>
    </r>
    <r>
      <rPr>
        <i/>
        <sz val="10"/>
        <rFont val="Arial"/>
        <family val="2"/>
      </rPr>
      <t>Calcul</t>
    </r>
    <r>
      <rPr>
        <sz val="10"/>
        <rFont val="Arial"/>
        <family val="2"/>
      </rPr>
      <t xml:space="preserve"> et avec le </t>
    </r>
    <r>
      <rPr>
        <i/>
        <sz val="10"/>
        <rFont val="Arial"/>
        <family val="2"/>
      </rPr>
      <t>montant unitaire</t>
    </r>
    <r>
      <rPr>
        <sz val="10"/>
        <rFont val="Arial"/>
        <family val="2"/>
      </rPr>
      <t xml:space="preserve"> contenu dans la colonne H.</t>
    </r>
  </si>
  <si>
    <t>Montant unitaire</t>
  </si>
  <si>
    <t>Calcul</t>
  </si>
  <si>
    <t>Montant maximum disponible</t>
  </si>
  <si>
    <t xml:space="preserve">Veuillez indiquer ici des valeurs réalistes (le cas échéant, sur la base d'offres)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</si>
</sst>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.0"/>
  </numFmts>
  <fonts count="37" x14ac:knownFonts="1">
    <font>
      <sz val="10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b/>
      <sz val="10.5"/>
      <color rgb="FFFA7D00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9C0006"/>
      <name val="Arial"/>
      <family val="2"/>
      <scheme val="minor"/>
    </font>
    <font>
      <b/>
      <i/>
      <sz val="11"/>
      <name val="Arial"/>
      <family val="2"/>
    </font>
    <font>
      <sz val="2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.5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color theme="0"/>
      <name val="Arial"/>
      <family val="2"/>
    </font>
    <font>
      <u/>
      <sz val="11"/>
      <color theme="1"/>
      <name val="Arial"/>
      <family val="2"/>
      <scheme val="minor"/>
    </font>
    <font>
      <i/>
      <sz val="6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7" fillId="2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3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7" fillId="0" borderId="3" applyNumberFormat="0" applyFill="0" applyAlignment="0" applyProtection="0"/>
    <xf numFmtId="0" fontId="9" fillId="7" borderId="4" applyNumberFormat="0" applyAlignment="0" applyProtection="0"/>
    <xf numFmtId="0" fontId="8" fillId="0" borderId="0" applyNumberFormat="0" applyFill="0" applyBorder="0" applyAlignment="0" applyProtection="0"/>
    <xf numFmtId="0" fontId="3" fillId="32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4" fillId="31" borderId="0" applyNumberFormat="0" applyBorder="0" applyAlignment="0" applyProtection="0"/>
    <xf numFmtId="4" fontId="3" fillId="0" borderId="0" applyFont="0" applyFill="0" applyBorder="0" applyProtection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168" fontId="21" fillId="0" borderId="7" xfId="0" applyNumberFormat="1" applyFont="1" applyBorder="1" applyAlignment="1">
      <alignment horizontal="left"/>
    </xf>
    <xf numFmtId="0" fontId="21" fillId="0" borderId="7" xfId="0" applyFont="1" applyBorder="1"/>
    <xf numFmtId="2" fontId="21" fillId="0" borderId="7" xfId="0" applyNumberFormat="1" applyFont="1" applyBorder="1"/>
    <xf numFmtId="0" fontId="22" fillId="0" borderId="7" xfId="0" applyFont="1" applyBorder="1"/>
    <xf numFmtId="0" fontId="21" fillId="0" borderId="0" xfId="0" applyFont="1"/>
    <xf numFmtId="168" fontId="21" fillId="0" borderId="0" xfId="0" applyNumberFormat="1" applyFont="1" applyAlignment="1">
      <alignment horizontal="left"/>
    </xf>
    <xf numFmtId="2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vertical="center"/>
    </xf>
    <xf numFmtId="168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8" fontId="22" fillId="0" borderId="0" xfId="0" applyNumberFormat="1" applyFont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2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68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2" fontId="23" fillId="0" borderId="0" xfId="0" applyNumberFormat="1" applyFont="1" applyAlignment="1">
      <alignment vertical="center"/>
    </xf>
    <xf numFmtId="168" fontId="22" fillId="0" borderId="8" xfId="0" applyNumberFormat="1" applyFont="1" applyBorder="1" applyAlignment="1">
      <alignment horizontal="left" vertical="center"/>
    </xf>
    <xf numFmtId="168" fontId="22" fillId="0" borderId="10" xfId="0" applyNumberFormat="1" applyFont="1" applyBorder="1" applyAlignment="1">
      <alignment horizontal="left" vertical="center"/>
    </xf>
    <xf numFmtId="168" fontId="22" fillId="0" borderId="9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8" fontId="25" fillId="0" borderId="0" xfId="0" applyNumberFormat="1" applyFont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0" fontId="27" fillId="0" borderId="11" xfId="0" applyFont="1" applyBorder="1" applyAlignment="1">
      <alignment horizontal="right" vertical="center"/>
    </xf>
    <xf numFmtId="2" fontId="27" fillId="0" borderId="11" xfId="0" applyNumberFormat="1" applyFont="1" applyBorder="1" applyAlignment="1">
      <alignment horizontal="right" vertical="center"/>
    </xf>
    <xf numFmtId="2" fontId="25" fillId="0" borderId="16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2" fontId="27" fillId="0" borderId="0" xfId="0" applyNumberFormat="1" applyFont="1" applyAlignment="1">
      <alignment horizontal="right" vertical="center"/>
    </xf>
    <xf numFmtId="2" fontId="25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0" fillId="0" borderId="0" xfId="0" applyNumberFormat="1"/>
    <xf numFmtId="4" fontId="22" fillId="0" borderId="0" xfId="0" applyNumberFormat="1" applyFont="1"/>
    <xf numFmtId="0" fontId="22" fillId="0" borderId="10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2" fontId="25" fillId="0" borderId="20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7" xfId="0" applyFont="1" applyBorder="1" applyAlignment="1">
      <alignment horizontal="right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22" fillId="0" borderId="8" xfId="0" applyFont="1" applyBorder="1" applyAlignment="1">
      <alignment horizontal="right" vertical="top"/>
    </xf>
    <xf numFmtId="0" fontId="22" fillId="0" borderId="10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168" fontId="0" fillId="0" borderId="0" xfId="0" applyNumberFormat="1" applyAlignment="1">
      <alignment horizontal="left"/>
    </xf>
    <xf numFmtId="2" fontId="0" fillId="0" borderId="0" xfId="0" applyNumberFormat="1"/>
    <xf numFmtId="0" fontId="23" fillId="0" borderId="0" xfId="0" applyFont="1" applyAlignment="1">
      <alignment horizontal="left" vertical="center"/>
    </xf>
    <xf numFmtId="2" fontId="20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8" fontId="22" fillId="0" borderId="0" xfId="0" applyNumberFormat="1" applyFont="1" applyAlignment="1">
      <alignment horizontal="left"/>
    </xf>
    <xf numFmtId="0" fontId="0" fillId="0" borderId="18" xfId="0" applyBorder="1"/>
    <xf numFmtId="2" fontId="0" fillId="0" borderId="18" xfId="0" applyNumberFormat="1" applyBorder="1"/>
    <xf numFmtId="0" fontId="22" fillId="0" borderId="18" xfId="0" applyFont="1" applyBorder="1"/>
    <xf numFmtId="0" fontId="22" fillId="33" borderId="11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vertical="center"/>
    </xf>
    <xf numFmtId="0" fontId="22" fillId="32" borderId="11" xfId="0" applyFont="1" applyFill="1" applyBorder="1" applyAlignment="1">
      <alignment horizontal="center" vertical="center"/>
    </xf>
    <xf numFmtId="0" fontId="23" fillId="32" borderId="11" xfId="0" applyFont="1" applyFill="1" applyBorder="1" applyAlignment="1">
      <alignment vertical="center"/>
    </xf>
    <xf numFmtId="2" fontId="23" fillId="32" borderId="11" xfId="0" applyNumberFormat="1" applyFont="1" applyFill="1" applyBorder="1" applyAlignment="1">
      <alignment horizontal="left" vertical="center"/>
    </xf>
    <xf numFmtId="4" fontId="22" fillId="32" borderId="11" xfId="0" applyNumberFormat="1" applyFont="1" applyFill="1" applyBorder="1" applyAlignment="1">
      <alignment vertical="center"/>
    </xf>
    <xf numFmtId="4" fontId="22" fillId="32" borderId="9" xfId="0" applyNumberFormat="1" applyFont="1" applyFill="1" applyBorder="1" applyAlignment="1">
      <alignment vertical="center"/>
    </xf>
    <xf numFmtId="4" fontId="23" fillId="32" borderId="11" xfId="0" applyNumberFormat="1" applyFont="1" applyFill="1" applyBorder="1" applyAlignment="1">
      <alignment vertical="center"/>
    </xf>
    <xf numFmtId="4" fontId="22" fillId="33" borderId="11" xfId="0" applyNumberFormat="1" applyFont="1" applyFill="1" applyBorder="1" applyAlignment="1">
      <alignment vertical="center"/>
    </xf>
    <xf numFmtId="4" fontId="23" fillId="33" borderId="21" xfId="0" applyNumberFormat="1" applyFont="1" applyFill="1" applyBorder="1" applyAlignment="1">
      <alignment vertical="center"/>
    </xf>
    <xf numFmtId="4" fontId="22" fillId="33" borderId="11" xfId="0" applyNumberFormat="1" applyFont="1" applyFill="1" applyBorder="1"/>
    <xf numFmtId="0" fontId="22" fillId="0" borderId="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168" fontId="22" fillId="0" borderId="8" xfId="0" applyNumberFormat="1" applyFont="1" applyBorder="1" applyAlignment="1">
      <alignment horizontal="left"/>
    </xf>
    <xf numFmtId="168" fontId="22" fillId="0" borderId="10" xfId="0" applyNumberFormat="1" applyFont="1" applyBorder="1" applyAlignment="1">
      <alignment horizontal="left"/>
    </xf>
    <xf numFmtId="168" fontId="22" fillId="0" borderId="9" xfId="0" applyNumberFormat="1" applyFont="1" applyBorder="1" applyAlignment="1">
      <alignment horizontal="left"/>
    </xf>
    <xf numFmtId="168" fontId="30" fillId="34" borderId="12" xfId="0" applyNumberFormat="1" applyFont="1" applyFill="1" applyBorder="1" applyAlignment="1">
      <alignment horizontal="center" wrapText="1"/>
    </xf>
    <xf numFmtId="168" fontId="30" fillId="34" borderId="13" xfId="0" applyNumberFormat="1" applyFont="1" applyFill="1" applyBorder="1" applyAlignment="1">
      <alignment horizontal="center" wrapText="1"/>
    </xf>
    <xf numFmtId="168" fontId="30" fillId="34" borderId="14" xfId="0" applyNumberFormat="1" applyFont="1" applyFill="1" applyBorder="1" applyAlignment="1">
      <alignment horizontal="center" wrapText="1"/>
    </xf>
    <xf numFmtId="168" fontId="30" fillId="34" borderId="17" xfId="0" applyNumberFormat="1" applyFont="1" applyFill="1" applyBorder="1" applyAlignment="1">
      <alignment horizontal="center" wrapText="1"/>
    </xf>
    <xf numFmtId="168" fontId="30" fillId="34" borderId="18" xfId="0" applyNumberFormat="1" applyFont="1" applyFill="1" applyBorder="1" applyAlignment="1">
      <alignment horizontal="center" wrapText="1"/>
    </xf>
    <xf numFmtId="168" fontId="30" fillId="34" borderId="19" xfId="0" applyNumberFormat="1" applyFont="1" applyFill="1" applyBorder="1" applyAlignment="1">
      <alignment horizontal="center" wrapText="1"/>
    </xf>
    <xf numFmtId="0" fontId="22" fillId="0" borderId="1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168" fontId="22" fillId="0" borderId="8" xfId="0" applyNumberFormat="1" applyFont="1" applyBorder="1" applyAlignment="1">
      <alignment horizontal="left" vertical="center"/>
    </xf>
    <xf numFmtId="168" fontId="22" fillId="0" borderId="10" xfId="0" applyNumberFormat="1" applyFont="1" applyBorder="1" applyAlignment="1">
      <alignment horizontal="left" vertical="center"/>
    </xf>
    <xf numFmtId="168" fontId="22" fillId="0" borderId="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1" fillId="35" borderId="17" xfId="22" applyFont="1" applyFill="1" applyBorder="1" applyAlignment="1">
      <alignment horizontal="center"/>
    </xf>
    <xf numFmtId="0" fontId="31" fillId="35" borderId="18" xfId="22" applyFont="1" applyFill="1" applyBorder="1" applyAlignment="1">
      <alignment horizontal="center"/>
    </xf>
    <xf numFmtId="0" fontId="31" fillId="35" borderId="19" xfId="22" applyFont="1" applyFill="1" applyBorder="1" applyAlignment="1">
      <alignment horizontal="center"/>
    </xf>
    <xf numFmtId="168" fontId="29" fillId="0" borderId="0" xfId="0" applyNumberFormat="1" applyFont="1" applyAlignment="1">
      <alignment horizontal="left"/>
    </xf>
    <xf numFmtId="2" fontId="23" fillId="0" borderId="0" xfId="0" applyNumberFormat="1" applyFont="1" applyAlignment="1">
      <alignment horizontal="right" vertical="center"/>
    </xf>
    <xf numFmtId="14" fontId="22" fillId="0" borderId="8" xfId="0" applyNumberFormat="1" applyFont="1" applyBorder="1" applyAlignment="1">
      <alignment horizontal="left" vertical="center"/>
    </xf>
    <xf numFmtId="14" fontId="22" fillId="0" borderId="10" xfId="0" applyNumberFormat="1" applyFont="1" applyBorder="1" applyAlignment="1">
      <alignment horizontal="left" vertical="center"/>
    </xf>
    <xf numFmtId="14" fontId="22" fillId="0" borderId="9" xfId="0" applyNumberFormat="1" applyFont="1" applyBorder="1" applyAlignment="1">
      <alignment horizontal="left" vertical="center"/>
    </xf>
    <xf numFmtId="168" fontId="34" fillId="0" borderId="0" xfId="0" applyNumberFormat="1" applyFont="1" applyAlignment="1">
      <alignment horizontal="left" vertical="center" wrapText="1"/>
    </xf>
    <xf numFmtId="0" fontId="35" fillId="32" borderId="12" xfId="0" applyFont="1" applyFill="1" applyBorder="1" applyAlignment="1">
      <alignment horizontal="center" vertical="center" wrapText="1"/>
    </xf>
    <xf numFmtId="0" fontId="35" fillId="32" borderId="14" xfId="0" applyFont="1" applyFill="1" applyBorder="1" applyAlignment="1">
      <alignment horizontal="center" vertical="center" wrapText="1"/>
    </xf>
    <xf numFmtId="0" fontId="35" fillId="32" borderId="15" xfId="0" applyFont="1" applyFill="1" applyBorder="1" applyAlignment="1">
      <alignment horizontal="center" vertical="center" wrapText="1"/>
    </xf>
    <xf numFmtId="0" fontId="35" fillId="32" borderId="16" xfId="0" applyFont="1" applyFill="1" applyBorder="1" applyAlignment="1">
      <alignment horizontal="center" vertical="center" wrapText="1"/>
    </xf>
    <xf numFmtId="0" fontId="35" fillId="32" borderId="17" xfId="0" applyFont="1" applyFill="1" applyBorder="1" applyAlignment="1">
      <alignment horizontal="center" vertical="center" wrapText="1"/>
    </xf>
    <xf numFmtId="0" fontId="35" fillId="32" borderId="19" xfId="0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vertical="center"/>
    </xf>
    <xf numFmtId="4" fontId="22" fillId="0" borderId="9" xfId="0" applyNumberFormat="1" applyFont="1" applyBorder="1" applyAlignment="1">
      <alignment vertical="center"/>
    </xf>
    <xf numFmtId="2" fontId="27" fillId="32" borderId="11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hidden="1" customBuiltin="1"/>
    <cellStyle name="Berechnung" xfId="15" builtinId="22" hidden="1" customBuiltin="1"/>
    <cellStyle name="Dezimal [0]" xfId="2" builtinId="6" customBuiltin="1"/>
    <cellStyle name="Eingabe" xfId="13" builtinId="20" hidden="1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hidden="1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ilenhöhe" xfId="48" xr:uid="{C6DD5485-9D27-42FD-AB19-1C4DDE7232BF}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Pfadibewegung">
      <a:dk1>
        <a:sysClr val="windowText" lastClr="000000"/>
      </a:dk1>
      <a:lt1>
        <a:sysClr val="window" lastClr="FFFFFF"/>
      </a:lt1>
      <a:dk2>
        <a:srgbClr val="4B4B4B"/>
      </a:dk2>
      <a:lt2>
        <a:srgbClr val="4D4D4D"/>
      </a:lt2>
      <a:accent1>
        <a:srgbClr val="632949"/>
      </a:accent1>
      <a:accent2>
        <a:srgbClr val="8B426B"/>
      </a:accent2>
      <a:accent3>
        <a:srgbClr val="CCACCA"/>
      </a:accent3>
      <a:accent4>
        <a:srgbClr val="D84E23"/>
      </a:accent4>
      <a:accent5>
        <a:srgbClr val="EFCA6E"/>
      </a:accent5>
      <a:accent6>
        <a:srgbClr val="536424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fadi.swiss/fr/publications-telechargements/downloads/?search=f%C3%A9d%C3%A9rau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fadi.swiss/fr/publications-telechargements/downloads/?search=f%C3%A9d%C3%A9rau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fadi.swiss/fr/publications-telechargements/downloads/?search=f%C3%A9d%C3%A9rau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fadi.swiss/fr/publications-telechargements/downloads/?search=f%C3%A9d%C3%A9rau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fadi.swiss/fr/publications-telechargements/downloads/?search=f%C3%A9d%C3%A9rau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fadi.swiss/fr/publications-telechargements/downloads/?search=f%C3%A9d%C3%A9rau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fadi.swiss/fr/publications-telechargements/downloads/?search=f%C3%A9d%C3%A9rau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opLeftCell="A22" zoomScaleNormal="100" zoomScalePageLayoutView="80" workbookViewId="0">
      <selection activeCell="E44" sqref="E44"/>
    </sheetView>
  </sheetViews>
  <sheetFormatPr baseColWidth="10" defaultColWidth="8.6640625" defaultRowHeight="13.8" x14ac:dyDescent="0.25"/>
  <cols>
    <col min="1" max="1" width="4.33203125" customWidth="1"/>
    <col min="2" max="2" width="10.109375" customWidth="1"/>
    <col min="3" max="3" width="17.109375" customWidth="1"/>
    <col min="4" max="5" width="15.33203125" customWidth="1"/>
    <col min="6" max="6" width="1" customWidth="1"/>
    <col min="7" max="7" width="18.33203125" customWidth="1"/>
    <col min="8" max="8" width="11.88671875" customWidth="1"/>
    <col min="9" max="9" width="3.109375" customWidth="1"/>
    <col min="10" max="10" width="18.6640625" customWidth="1"/>
    <col min="11" max="11" width="15.44140625" style="8" customWidth="1"/>
    <col min="12" max="256" width="11.44140625" customWidth="1"/>
  </cols>
  <sheetData>
    <row r="1" spans="1:13" ht="17.399999999999999" x14ac:dyDescent="0.3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3" customHeight="1" thickBo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4"/>
      <c r="L2" s="5"/>
      <c r="M2" s="5"/>
    </row>
    <row r="3" spans="1:13" ht="19.2" customHeight="1" x14ac:dyDescent="0.25">
      <c r="A3" s="6"/>
      <c r="B3" s="6"/>
      <c r="C3" s="5"/>
      <c r="D3" s="5"/>
      <c r="E3" s="5"/>
      <c r="F3" s="5"/>
      <c r="G3" s="5"/>
      <c r="H3" s="7"/>
      <c r="I3" s="7"/>
      <c r="J3" s="7"/>
      <c r="L3" s="5"/>
      <c r="M3" s="5"/>
    </row>
    <row r="4" spans="1:13" x14ac:dyDescent="0.25">
      <c r="A4" s="9" t="s">
        <v>5</v>
      </c>
      <c r="B4" s="9"/>
      <c r="C4" s="9"/>
      <c r="D4" s="9"/>
      <c r="E4" s="9"/>
      <c r="F4" s="9"/>
      <c r="G4" s="9"/>
      <c r="H4" s="113" t="s">
        <v>4</v>
      </c>
      <c r="I4" s="113"/>
      <c r="J4" s="113"/>
      <c r="K4" s="113"/>
      <c r="L4" s="9"/>
      <c r="M4" s="9"/>
    </row>
    <row r="5" spans="1:13" x14ac:dyDescent="0.25">
      <c r="A5" s="10"/>
      <c r="B5" s="10"/>
      <c r="C5" s="11"/>
      <c r="D5" s="11"/>
      <c r="E5" s="11"/>
      <c r="F5" s="11"/>
      <c r="G5" s="11"/>
      <c r="H5" s="12"/>
      <c r="I5" s="12"/>
      <c r="J5" s="12"/>
      <c r="K5" s="13"/>
      <c r="L5" s="11"/>
      <c r="M5" s="11"/>
    </row>
    <row r="6" spans="1:13" x14ac:dyDescent="0.25">
      <c r="A6" s="14" t="s">
        <v>6</v>
      </c>
      <c r="B6" s="14"/>
      <c r="C6" s="14"/>
      <c r="D6" s="97" t="s">
        <v>0</v>
      </c>
      <c r="E6" s="99"/>
      <c r="F6" s="13"/>
      <c r="G6" s="13"/>
      <c r="H6" s="16"/>
      <c r="I6" s="16"/>
      <c r="J6" s="16"/>
      <c r="K6" s="13"/>
      <c r="L6" s="13"/>
      <c r="M6" s="17"/>
    </row>
    <row r="7" spans="1:13" x14ac:dyDescent="0.25">
      <c r="A7" s="14" t="s">
        <v>7</v>
      </c>
      <c r="B7" s="14"/>
      <c r="C7" s="14"/>
      <c r="D7" s="97" t="s">
        <v>8</v>
      </c>
      <c r="E7" s="99"/>
      <c r="F7" s="13"/>
      <c r="G7" s="13"/>
      <c r="H7" s="16"/>
      <c r="I7" s="16"/>
      <c r="J7" s="16"/>
      <c r="K7" s="13"/>
      <c r="L7" s="13"/>
      <c r="M7" s="17"/>
    </row>
    <row r="8" spans="1:13" x14ac:dyDescent="0.25">
      <c r="A8" s="14" t="s">
        <v>9</v>
      </c>
      <c r="B8" s="14"/>
      <c r="C8" s="14"/>
      <c r="D8" s="114"/>
      <c r="E8" s="115"/>
      <c r="F8" s="115"/>
      <c r="G8" s="115"/>
      <c r="H8" s="115"/>
      <c r="I8" s="115"/>
      <c r="J8" s="115"/>
      <c r="K8" s="116"/>
      <c r="L8" s="13"/>
      <c r="M8" s="17"/>
    </row>
    <row r="9" spans="1:13" x14ac:dyDescent="0.25">
      <c r="A9" s="10"/>
      <c r="B9" s="10"/>
      <c r="C9" s="11"/>
      <c r="D9" s="11"/>
      <c r="E9" s="11"/>
      <c r="F9" s="11"/>
      <c r="G9" s="11"/>
      <c r="H9" s="12"/>
      <c r="I9" s="12"/>
      <c r="J9" s="12"/>
      <c r="K9" s="13"/>
      <c r="L9" s="11"/>
      <c r="M9" s="11"/>
    </row>
    <row r="10" spans="1:13" x14ac:dyDescent="0.25">
      <c r="A10" s="14" t="s">
        <v>10</v>
      </c>
      <c r="B10" s="14"/>
      <c r="C10" s="14"/>
      <c r="D10" s="97"/>
      <c r="E10" s="98"/>
      <c r="F10" s="98"/>
      <c r="G10" s="98"/>
      <c r="H10" s="98"/>
      <c r="I10" s="98"/>
      <c r="J10" s="98"/>
      <c r="K10" s="99"/>
      <c r="L10" s="13"/>
      <c r="M10" s="17"/>
    </row>
    <row r="11" spans="1:13" x14ac:dyDescent="0.25">
      <c r="A11" s="14" t="s">
        <v>11</v>
      </c>
      <c r="B11" s="14"/>
      <c r="C11" s="14"/>
      <c r="D11" s="97"/>
      <c r="E11" s="98"/>
      <c r="F11" s="98"/>
      <c r="G11" s="98"/>
      <c r="H11" s="98"/>
      <c r="I11" s="98"/>
      <c r="J11" s="98"/>
      <c r="K11" s="99"/>
      <c r="L11" s="13"/>
      <c r="M11" s="17"/>
    </row>
    <row r="12" spans="1:13" x14ac:dyDescent="0.25">
      <c r="A12" s="14" t="s">
        <v>12</v>
      </c>
      <c r="B12" s="14"/>
      <c r="C12" s="14"/>
      <c r="D12" s="97"/>
      <c r="E12" s="98"/>
      <c r="F12" s="98"/>
      <c r="G12" s="98"/>
      <c r="H12" s="98"/>
      <c r="I12" s="98"/>
      <c r="J12" s="98"/>
      <c r="K12" s="99"/>
      <c r="L12" s="13"/>
      <c r="M12" s="17"/>
    </row>
    <row r="13" spans="1:13" x14ac:dyDescent="0.25">
      <c r="A13" s="14"/>
      <c r="B13" s="14"/>
      <c r="C13" s="14"/>
      <c r="D13" s="13"/>
      <c r="E13" s="13"/>
      <c r="F13" s="13"/>
      <c r="G13" s="13"/>
      <c r="H13" s="16"/>
      <c r="I13" s="16"/>
      <c r="J13" s="16"/>
      <c r="K13" s="13"/>
      <c r="L13" s="13"/>
      <c r="M13" s="17"/>
    </row>
    <row r="14" spans="1:13" ht="14.4" x14ac:dyDescent="0.25">
      <c r="A14" s="19"/>
      <c r="B14" s="19"/>
      <c r="C14" s="19"/>
      <c r="D14" s="20"/>
      <c r="E14" s="20"/>
      <c r="F14" s="20"/>
      <c r="G14" s="20"/>
      <c r="H14" s="21"/>
      <c r="I14" s="21"/>
      <c r="J14" s="21"/>
      <c r="K14" s="22"/>
      <c r="L14" s="20"/>
      <c r="M14" s="20"/>
    </row>
    <row r="15" spans="1:13" x14ac:dyDescent="0.25">
      <c r="A15" s="9" t="s">
        <v>13</v>
      </c>
      <c r="B15" s="9"/>
      <c r="C15" s="9"/>
      <c r="D15" s="71" t="s">
        <v>1</v>
      </c>
      <c r="E15" s="69" t="s">
        <v>24</v>
      </c>
      <c r="F15" s="9"/>
      <c r="G15" s="9"/>
      <c r="H15" s="23"/>
      <c r="I15" s="23"/>
      <c r="J15" s="16"/>
      <c r="K15" s="13"/>
      <c r="L15" s="9"/>
      <c r="M15" s="9"/>
    </row>
    <row r="16" spans="1:13" x14ac:dyDescent="0.25">
      <c r="A16" s="10"/>
      <c r="B16" s="10"/>
      <c r="C16" s="11"/>
      <c r="D16" s="11"/>
      <c r="E16" s="11"/>
      <c r="F16" s="11"/>
      <c r="G16" s="11"/>
      <c r="H16" s="12"/>
      <c r="I16" s="12"/>
      <c r="J16" s="12"/>
      <c r="K16" s="13"/>
      <c r="L16" s="11"/>
      <c r="M16" s="11"/>
    </row>
    <row r="17" spans="1:15" ht="13.8" customHeight="1" x14ac:dyDescent="0.25">
      <c r="A17" s="100" t="s">
        <v>14</v>
      </c>
      <c r="B17" s="101"/>
      <c r="C17" s="102"/>
      <c r="D17" s="70">
        <v>24</v>
      </c>
      <c r="E17" s="68"/>
      <c r="F17" s="13"/>
      <c r="G17" s="103" t="s">
        <v>64</v>
      </c>
      <c r="H17" s="104"/>
      <c r="I17" s="104"/>
      <c r="J17" s="104"/>
      <c r="K17" s="105"/>
      <c r="L17" s="13"/>
      <c r="M17" s="17"/>
      <c r="N17" s="13"/>
      <c r="O17" s="13"/>
    </row>
    <row r="18" spans="1:15" x14ac:dyDescent="0.25">
      <c r="A18" s="100" t="s">
        <v>15</v>
      </c>
      <c r="B18" s="101"/>
      <c r="C18" s="102"/>
      <c r="D18" s="70">
        <v>6</v>
      </c>
      <c r="E18" s="68"/>
      <c r="F18" s="13"/>
      <c r="G18" s="106"/>
      <c r="H18" s="107"/>
      <c r="I18" s="107"/>
      <c r="J18" s="107"/>
      <c r="K18" s="108"/>
      <c r="L18" s="13"/>
      <c r="M18" s="13"/>
      <c r="N18" s="13"/>
      <c r="O18" s="13"/>
    </row>
    <row r="19" spans="1:15" x14ac:dyDescent="0.25">
      <c r="A19" s="100" t="s">
        <v>17</v>
      </c>
      <c r="B19" s="101"/>
      <c r="C19" s="102"/>
      <c r="D19" s="70">
        <v>2</v>
      </c>
      <c r="E19" s="68"/>
      <c r="F19" s="13"/>
      <c r="G19" s="106"/>
      <c r="H19" s="107"/>
      <c r="I19" s="107"/>
      <c r="J19" s="107"/>
      <c r="K19" s="108"/>
      <c r="L19" s="13"/>
      <c r="M19" s="13"/>
      <c r="N19" s="13"/>
      <c r="O19" s="13"/>
    </row>
    <row r="20" spans="1:15" x14ac:dyDescent="0.25">
      <c r="A20" s="24" t="s">
        <v>16</v>
      </c>
      <c r="B20" s="25"/>
      <c r="C20" s="26"/>
      <c r="D20" s="70">
        <v>1</v>
      </c>
      <c r="E20" s="68"/>
      <c r="F20" s="13"/>
      <c r="G20" s="106"/>
      <c r="H20" s="107"/>
      <c r="I20" s="107"/>
      <c r="J20" s="107"/>
      <c r="K20" s="108"/>
      <c r="L20" s="13"/>
      <c r="M20" s="13"/>
      <c r="N20" s="13"/>
      <c r="O20" s="13"/>
    </row>
    <row r="21" spans="1:15" x14ac:dyDescent="0.25">
      <c r="A21" s="100" t="s">
        <v>18</v>
      </c>
      <c r="B21" s="101"/>
      <c r="C21" s="102"/>
      <c r="D21" s="70">
        <v>9</v>
      </c>
      <c r="E21" s="68"/>
      <c r="F21" s="13"/>
      <c r="G21" s="106"/>
      <c r="H21" s="107"/>
      <c r="I21" s="107"/>
      <c r="J21" s="107"/>
      <c r="K21" s="108"/>
      <c r="L21" s="13"/>
      <c r="M21" s="13"/>
      <c r="N21" s="13"/>
      <c r="O21" s="13"/>
    </row>
    <row r="22" spans="1:15" x14ac:dyDescent="0.25">
      <c r="A22" s="100" t="s">
        <v>19</v>
      </c>
      <c r="B22" s="101"/>
      <c r="C22" s="102"/>
      <c r="D22" s="70">
        <v>7</v>
      </c>
      <c r="E22" s="68"/>
      <c r="F22" s="13"/>
      <c r="G22" s="106"/>
      <c r="H22" s="107"/>
      <c r="I22" s="107"/>
      <c r="J22" s="107"/>
      <c r="K22" s="108"/>
      <c r="L22" s="13"/>
      <c r="M22" s="13"/>
      <c r="N22" s="13"/>
      <c r="O22" s="13"/>
    </row>
    <row r="23" spans="1:15" x14ac:dyDescent="0.25">
      <c r="A23" s="100" t="s">
        <v>20</v>
      </c>
      <c r="B23" s="101"/>
      <c r="C23" s="102"/>
      <c r="D23" s="70">
        <v>2</v>
      </c>
      <c r="E23" s="68"/>
      <c r="F23" s="13"/>
      <c r="G23" s="109" t="s">
        <v>21</v>
      </c>
      <c r="H23" s="110"/>
      <c r="I23" s="110"/>
      <c r="J23" s="110"/>
      <c r="K23" s="111"/>
      <c r="L23" s="13"/>
      <c r="M23" s="13"/>
      <c r="N23" s="13"/>
      <c r="O23" s="13"/>
    </row>
    <row r="24" spans="1:15" x14ac:dyDescent="0.25">
      <c r="A24" s="14"/>
      <c r="B24" s="14"/>
      <c r="C24" s="14"/>
      <c r="D24" s="17"/>
      <c r="E24" s="17"/>
      <c r="F24" s="13"/>
      <c r="G24" s="92"/>
      <c r="H24" s="92"/>
      <c r="I24" s="27"/>
      <c r="J24" s="28"/>
      <c r="K24" s="13"/>
      <c r="L24" s="13"/>
      <c r="M24" s="13"/>
      <c r="O24" s="13"/>
    </row>
    <row r="25" spans="1:15" x14ac:dyDescent="0.25">
      <c r="A25" s="9" t="s">
        <v>22</v>
      </c>
      <c r="B25" s="9"/>
      <c r="C25" s="9"/>
      <c r="D25" s="9"/>
      <c r="E25" s="9"/>
      <c r="F25" s="9"/>
      <c r="G25" s="118" t="s">
        <v>87</v>
      </c>
      <c r="H25" s="119"/>
      <c r="I25" s="29"/>
      <c r="J25" s="72" t="s">
        <v>1</v>
      </c>
      <c r="K25" s="69" t="s">
        <v>24</v>
      </c>
      <c r="L25" s="9" t="s">
        <v>86</v>
      </c>
      <c r="M25" s="9"/>
      <c r="N25" s="9"/>
      <c r="O25" s="9"/>
    </row>
    <row r="26" spans="1:15" ht="28.2" customHeight="1" x14ac:dyDescent="0.25">
      <c r="A26" s="10"/>
      <c r="B26" s="117" t="s">
        <v>83</v>
      </c>
      <c r="C26" s="117"/>
      <c r="D26" s="117"/>
      <c r="E26" s="117"/>
      <c r="F26" s="11"/>
      <c r="G26" s="120"/>
      <c r="H26" s="121"/>
      <c r="I26" s="12"/>
      <c r="J26" s="12"/>
      <c r="K26" s="13"/>
      <c r="L26" s="30"/>
      <c r="M26" s="11"/>
      <c r="N26" s="11"/>
      <c r="O26" s="11"/>
    </row>
    <row r="27" spans="1:15" ht="28.2" customHeight="1" x14ac:dyDescent="0.25">
      <c r="A27" s="10"/>
      <c r="B27" s="117"/>
      <c r="C27" s="117"/>
      <c r="D27" s="117"/>
      <c r="E27" s="117"/>
      <c r="F27" s="11"/>
      <c r="G27" s="122"/>
      <c r="H27" s="123"/>
      <c r="I27" s="12"/>
      <c r="J27" s="12"/>
      <c r="K27" s="13"/>
      <c r="L27" s="30"/>
      <c r="M27" s="11"/>
      <c r="N27" s="11"/>
      <c r="O27" s="11"/>
    </row>
    <row r="28" spans="1:15" ht="14.4" x14ac:dyDescent="0.25">
      <c r="A28" s="31" t="s">
        <v>23</v>
      </c>
      <c r="B28" s="10"/>
      <c r="C28" s="11"/>
      <c r="D28" s="11"/>
      <c r="E28" s="11"/>
      <c r="F28" s="11"/>
      <c r="G28" s="128" t="s">
        <v>85</v>
      </c>
      <c r="H28" s="127" t="s">
        <v>84</v>
      </c>
      <c r="I28" s="12"/>
      <c r="J28" s="12"/>
      <c r="K28" s="13"/>
      <c r="L28" s="30"/>
      <c r="M28" s="11"/>
      <c r="N28" s="11"/>
      <c r="O28" s="11"/>
    </row>
    <row r="29" spans="1:15" ht="14.4" x14ac:dyDescent="0.25">
      <c r="A29" s="32">
        <v>10</v>
      </c>
      <c r="B29" s="18" t="s">
        <v>25</v>
      </c>
      <c r="C29" s="18"/>
      <c r="D29" s="18"/>
      <c r="E29" s="15"/>
      <c r="F29" s="27"/>
      <c r="G29" s="33" t="s">
        <v>26</v>
      </c>
      <c r="H29" s="126"/>
      <c r="I29" s="35"/>
      <c r="J29" s="73">
        <f>(D17+D18+D19)*H29*D22</f>
        <v>0</v>
      </c>
      <c r="K29" s="76"/>
      <c r="L29" s="34">
        <v>17</v>
      </c>
      <c r="M29" s="124">
        <f>($D$17+$D$18+$D$19)*L29*$D$22</f>
        <v>3808</v>
      </c>
      <c r="N29" s="13"/>
      <c r="O29" s="16"/>
    </row>
    <row r="30" spans="1:15" ht="4.2" customHeight="1" x14ac:dyDescent="0.25">
      <c r="A30" s="54"/>
      <c r="B30" s="55"/>
      <c r="C30" s="55"/>
      <c r="D30" s="55"/>
      <c r="E30" s="55"/>
      <c r="F30" s="55"/>
      <c r="G30" s="37"/>
      <c r="H30" s="38"/>
      <c r="I30" s="39"/>
      <c r="J30" s="40"/>
      <c r="K30" s="40"/>
      <c r="L30" s="38"/>
      <c r="M30" s="40"/>
      <c r="N30" s="13"/>
      <c r="O30" s="16"/>
    </row>
    <row r="31" spans="1:15" ht="14.4" x14ac:dyDescent="0.25">
      <c r="A31" s="32">
        <v>20</v>
      </c>
      <c r="B31" s="18" t="s">
        <v>27</v>
      </c>
      <c r="C31" s="18"/>
      <c r="D31" s="18"/>
      <c r="E31" s="15"/>
      <c r="F31" s="27"/>
      <c r="G31" s="33" t="s">
        <v>26</v>
      </c>
      <c r="H31" s="126"/>
      <c r="I31" s="35"/>
      <c r="J31" s="73">
        <f>(D17+D18+D19)*H31*D21</f>
        <v>0</v>
      </c>
      <c r="K31" s="76"/>
      <c r="L31" s="34">
        <v>10</v>
      </c>
      <c r="M31" s="124">
        <f>($D$17+$D$18+$D$19)*L31*$D$21</f>
        <v>2880</v>
      </c>
      <c r="N31" s="13"/>
      <c r="O31" s="16"/>
    </row>
    <row r="32" spans="1:15" ht="4.2" customHeight="1" x14ac:dyDescent="0.25">
      <c r="A32" s="54"/>
      <c r="B32" s="55"/>
      <c r="C32" s="55"/>
      <c r="D32" s="55"/>
      <c r="E32" s="55"/>
      <c r="F32" s="55"/>
      <c r="G32" s="37"/>
      <c r="H32" s="38"/>
      <c r="I32" s="39"/>
      <c r="J32" s="40"/>
      <c r="K32" s="40"/>
      <c r="L32" s="38"/>
      <c r="M32" s="40"/>
      <c r="N32" s="13"/>
      <c r="O32" s="16"/>
    </row>
    <row r="33" spans="1:15" ht="14.4" x14ac:dyDescent="0.25">
      <c r="A33" s="32">
        <v>30</v>
      </c>
      <c r="B33" s="43" t="s">
        <v>28</v>
      </c>
      <c r="C33" s="18"/>
      <c r="D33" s="18"/>
      <c r="E33" s="15"/>
      <c r="F33" s="44"/>
      <c r="G33" s="33" t="s">
        <v>29</v>
      </c>
      <c r="H33" s="126"/>
      <c r="I33" s="45"/>
      <c r="J33" s="74">
        <f>(D17+D18+D19)*H33</f>
        <v>0</v>
      </c>
      <c r="K33" s="76"/>
      <c r="L33" s="34">
        <v>40</v>
      </c>
      <c r="M33" s="125">
        <f>($D$17+$D$18+$D$19)*L33</f>
        <v>1280</v>
      </c>
      <c r="N33" s="13"/>
      <c r="O33" s="16"/>
    </row>
    <row r="34" spans="1:15" ht="14.4" x14ac:dyDescent="0.25">
      <c r="A34" s="32">
        <v>31</v>
      </c>
      <c r="B34" s="18" t="s">
        <v>30</v>
      </c>
      <c r="C34" s="18"/>
      <c r="D34" s="18"/>
      <c r="E34" s="15"/>
      <c r="F34" s="44"/>
      <c r="G34" s="33" t="s">
        <v>38</v>
      </c>
      <c r="H34" s="126"/>
      <c r="I34" s="45"/>
      <c r="J34" s="74">
        <f>H34</f>
        <v>0</v>
      </c>
      <c r="K34" s="76"/>
      <c r="L34" s="34">
        <v>100</v>
      </c>
      <c r="M34" s="125">
        <f>L34</f>
        <v>100</v>
      </c>
      <c r="N34" s="13"/>
      <c r="O34" s="16"/>
    </row>
    <row r="35" spans="1:15" ht="4.2" customHeight="1" x14ac:dyDescent="0.25">
      <c r="A35" s="54"/>
      <c r="B35" s="55"/>
      <c r="C35" s="55"/>
      <c r="D35" s="55"/>
      <c r="E35" s="55"/>
      <c r="F35" s="55"/>
      <c r="G35" s="37"/>
      <c r="H35" s="38"/>
      <c r="I35" s="39"/>
      <c r="J35" s="40"/>
      <c r="K35" s="40"/>
      <c r="L35" s="13"/>
      <c r="M35" s="40"/>
      <c r="N35" s="13"/>
      <c r="O35" s="16"/>
    </row>
    <row r="36" spans="1:15" ht="14.4" x14ac:dyDescent="0.25">
      <c r="A36" s="32">
        <v>40</v>
      </c>
      <c r="B36" s="18" t="s">
        <v>31</v>
      </c>
      <c r="C36" s="18"/>
      <c r="D36" s="18"/>
      <c r="E36" s="15"/>
      <c r="F36" s="27"/>
      <c r="G36" s="93" t="s">
        <v>32</v>
      </c>
      <c r="H36" s="93"/>
      <c r="I36" s="39"/>
      <c r="J36" s="73"/>
      <c r="K36" s="76"/>
      <c r="L36" s="13"/>
      <c r="M36" s="124"/>
      <c r="N36" s="13"/>
      <c r="O36" s="16"/>
    </row>
    <row r="37" spans="1:15" ht="14.4" x14ac:dyDescent="0.25">
      <c r="A37" s="36"/>
      <c r="B37" s="27"/>
      <c r="C37" s="27"/>
      <c r="D37" s="27"/>
      <c r="E37" s="27"/>
      <c r="F37" s="27"/>
      <c r="G37" s="37"/>
      <c r="H37" s="38"/>
      <c r="I37" s="39"/>
      <c r="J37" s="40"/>
      <c r="K37" s="40"/>
      <c r="L37" s="13"/>
      <c r="M37" s="40"/>
      <c r="N37" s="13"/>
      <c r="O37" s="16"/>
    </row>
    <row r="38" spans="1:15" ht="14.4" x14ac:dyDescent="0.25">
      <c r="A38" s="46" t="s">
        <v>33</v>
      </c>
      <c r="B38" s="13"/>
      <c r="C38" s="27"/>
      <c r="D38" s="27"/>
      <c r="E38" s="27"/>
      <c r="F38" s="27"/>
      <c r="G38" s="37"/>
      <c r="H38" s="38"/>
      <c r="I38" s="39"/>
      <c r="J38" s="40"/>
      <c r="K38" s="40"/>
      <c r="L38" s="13"/>
      <c r="M38" s="40"/>
      <c r="N38" s="13"/>
      <c r="O38" s="16"/>
    </row>
    <row r="39" spans="1:15" ht="14.4" x14ac:dyDescent="0.25">
      <c r="A39" s="32">
        <v>50</v>
      </c>
      <c r="B39" s="18" t="s">
        <v>34</v>
      </c>
      <c r="C39" s="18"/>
      <c r="D39" s="18"/>
      <c r="E39" s="15"/>
      <c r="F39" s="44"/>
      <c r="G39" s="33" t="s">
        <v>38</v>
      </c>
      <c r="H39" s="126"/>
      <c r="I39" s="45"/>
      <c r="J39" s="74">
        <f>H39</f>
        <v>0</v>
      </c>
      <c r="K39" s="76"/>
      <c r="L39" s="34">
        <v>150</v>
      </c>
      <c r="M39" s="125">
        <f>L39</f>
        <v>150</v>
      </c>
      <c r="N39" s="13"/>
      <c r="O39" s="16"/>
    </row>
    <row r="40" spans="1:15" ht="14.4" x14ac:dyDescent="0.25">
      <c r="A40" s="47">
        <v>51</v>
      </c>
      <c r="B40" s="48" t="s">
        <v>35</v>
      </c>
      <c r="C40" s="48"/>
      <c r="D40" s="48"/>
      <c r="E40" s="49"/>
      <c r="F40" s="44"/>
      <c r="G40" s="33" t="s">
        <v>38</v>
      </c>
      <c r="H40" s="126"/>
      <c r="I40" s="39"/>
      <c r="J40" s="73">
        <f>H40</f>
        <v>0</v>
      </c>
      <c r="K40" s="76"/>
      <c r="L40" s="34">
        <v>250</v>
      </c>
      <c r="M40" s="124">
        <f>L40</f>
        <v>250</v>
      </c>
      <c r="N40" s="13"/>
      <c r="O40" s="16"/>
    </row>
    <row r="41" spans="1:15" ht="14.4" x14ac:dyDescent="0.25">
      <c r="A41" s="47">
        <v>60</v>
      </c>
      <c r="B41" s="48" t="s">
        <v>36</v>
      </c>
      <c r="C41" s="48"/>
      <c r="D41" s="48"/>
      <c r="E41" s="49"/>
      <c r="F41" s="44"/>
      <c r="G41" s="33" t="s">
        <v>38</v>
      </c>
      <c r="H41" s="126"/>
      <c r="I41" s="39"/>
      <c r="J41" s="73">
        <f>H41</f>
        <v>0</v>
      </c>
      <c r="K41" s="76"/>
      <c r="L41" s="34">
        <v>100</v>
      </c>
      <c r="M41" s="124">
        <f>L41</f>
        <v>100</v>
      </c>
      <c r="N41" s="13"/>
      <c r="O41" s="16"/>
    </row>
    <row r="42" spans="1:15" ht="14.4" x14ac:dyDescent="0.25">
      <c r="A42" s="50">
        <v>70</v>
      </c>
      <c r="B42" s="51" t="s">
        <v>37</v>
      </c>
      <c r="C42" s="51"/>
      <c r="D42" s="51"/>
      <c r="E42" s="52"/>
      <c r="F42" s="53"/>
      <c r="G42" s="33" t="s">
        <v>39</v>
      </c>
      <c r="H42" s="126"/>
      <c r="I42" s="39"/>
      <c r="J42" s="73">
        <f>(D18+D19)*H42</f>
        <v>0</v>
      </c>
      <c r="K42" s="76"/>
      <c r="L42" s="34">
        <v>25</v>
      </c>
      <c r="M42" s="124">
        <f>($D$18+$D$19)*L42</f>
        <v>200</v>
      </c>
      <c r="N42" s="13"/>
      <c r="O42" s="16"/>
    </row>
    <row r="43" spans="1:15" ht="14.4" x14ac:dyDescent="0.25">
      <c r="A43" s="54"/>
      <c r="B43" s="55"/>
      <c r="C43" s="55"/>
      <c r="D43" s="55"/>
      <c r="E43" s="55"/>
      <c r="F43" s="55"/>
      <c r="G43" s="37"/>
      <c r="H43" s="38"/>
      <c r="I43" s="39"/>
      <c r="J43" s="40"/>
      <c r="K43" s="40"/>
      <c r="L43" s="38"/>
      <c r="M43" s="40"/>
      <c r="N43" s="13"/>
      <c r="O43" s="16"/>
    </row>
    <row r="44" spans="1:15" ht="14.4" x14ac:dyDescent="0.25">
      <c r="A44" s="46" t="s">
        <v>40</v>
      </c>
      <c r="B44" s="13"/>
      <c r="C44" s="27"/>
      <c r="D44" s="27"/>
      <c r="E44" s="27"/>
      <c r="F44" s="27"/>
      <c r="G44" s="37"/>
      <c r="H44" s="38"/>
      <c r="I44" s="39"/>
      <c r="J44" s="40"/>
      <c r="K44" s="40"/>
      <c r="L44" s="38"/>
      <c r="M44" s="40"/>
      <c r="N44" s="13"/>
      <c r="O44" s="16"/>
    </row>
    <row r="45" spans="1:15" ht="14.4" x14ac:dyDescent="0.25">
      <c r="A45" s="32">
        <v>80</v>
      </c>
      <c r="B45" s="18" t="s">
        <v>41</v>
      </c>
      <c r="C45" s="18"/>
      <c r="D45" s="18"/>
      <c r="E45" s="15"/>
      <c r="F45" s="27"/>
      <c r="G45" s="81" t="s">
        <v>48</v>
      </c>
      <c r="H45" s="38"/>
      <c r="I45" s="35"/>
      <c r="J45" s="74"/>
      <c r="K45" s="76"/>
      <c r="L45" s="34"/>
      <c r="M45" s="125"/>
      <c r="N45" s="13"/>
      <c r="O45" s="16"/>
    </row>
    <row r="46" spans="1:15" ht="14.4" x14ac:dyDescent="0.25">
      <c r="A46" s="56">
        <v>81</v>
      </c>
      <c r="B46" s="57" t="s">
        <v>42</v>
      </c>
      <c r="C46" s="57"/>
      <c r="D46" s="57"/>
      <c r="E46" s="58"/>
      <c r="F46" s="53"/>
      <c r="G46" s="33" t="s">
        <v>49</v>
      </c>
      <c r="H46" s="126"/>
      <c r="I46" s="39"/>
      <c r="J46" s="73">
        <f>D20*H46</f>
        <v>0</v>
      </c>
      <c r="K46" s="76"/>
      <c r="L46" s="34">
        <v>80</v>
      </c>
      <c r="M46" s="124">
        <f>$D$20*L46</f>
        <v>80</v>
      </c>
      <c r="N46" s="13"/>
      <c r="O46" s="16"/>
    </row>
    <row r="47" spans="1:15" ht="14.4" x14ac:dyDescent="0.25">
      <c r="A47" s="50">
        <v>82</v>
      </c>
      <c r="B47" s="51" t="s">
        <v>43</v>
      </c>
      <c r="C47" s="51"/>
      <c r="D47" s="51"/>
      <c r="E47" s="52"/>
      <c r="F47" s="53"/>
      <c r="G47" s="33" t="s">
        <v>50</v>
      </c>
      <c r="H47" s="126"/>
      <c r="I47" s="39"/>
      <c r="J47" s="73">
        <f>D18*H47</f>
        <v>0</v>
      </c>
      <c r="K47" s="76"/>
      <c r="L47" s="34">
        <v>300</v>
      </c>
      <c r="M47" s="124">
        <f>$D$18*L47</f>
        <v>1800</v>
      </c>
      <c r="N47" s="13"/>
      <c r="O47" s="16"/>
    </row>
    <row r="48" spans="1:15" ht="14.4" customHeight="1" x14ac:dyDescent="0.25">
      <c r="A48" s="50">
        <v>83</v>
      </c>
      <c r="B48" s="94" t="s">
        <v>44</v>
      </c>
      <c r="C48" s="94"/>
      <c r="D48" s="94"/>
      <c r="E48" s="95"/>
      <c r="F48" s="53"/>
      <c r="G48" s="33" t="s">
        <v>51</v>
      </c>
      <c r="H48" s="126"/>
      <c r="I48" s="39"/>
      <c r="J48" s="73">
        <f>D18*H48*D23</f>
        <v>0</v>
      </c>
      <c r="K48" s="76"/>
      <c r="L48" s="34">
        <v>40</v>
      </c>
      <c r="M48" s="124">
        <f>$D$18*$D$23*L48</f>
        <v>480</v>
      </c>
      <c r="N48" s="13"/>
      <c r="O48" s="16"/>
    </row>
    <row r="49" spans="1:15" ht="14.4" x14ac:dyDescent="0.25">
      <c r="A49" s="50">
        <v>84</v>
      </c>
      <c r="B49" s="51" t="s">
        <v>45</v>
      </c>
      <c r="C49" s="51"/>
      <c r="D49" s="51"/>
      <c r="E49" s="52"/>
      <c r="F49" s="53"/>
      <c r="G49" s="33" t="s">
        <v>52</v>
      </c>
      <c r="H49" s="126"/>
      <c r="I49" s="39"/>
      <c r="J49" s="73">
        <f>D19*D23*H49</f>
        <v>0</v>
      </c>
      <c r="K49" s="76"/>
      <c r="L49" s="34">
        <v>40</v>
      </c>
      <c r="M49" s="124">
        <f>$D$19*$D$23*L49</f>
        <v>160</v>
      </c>
      <c r="N49" s="13"/>
      <c r="O49" s="16"/>
    </row>
    <row r="50" spans="1:15" ht="14.4" x14ac:dyDescent="0.25">
      <c r="A50" s="56">
        <v>85</v>
      </c>
      <c r="B50" s="57" t="s">
        <v>46</v>
      </c>
      <c r="C50" s="57"/>
      <c r="D50" s="57"/>
      <c r="E50" s="58"/>
      <c r="F50" s="53"/>
      <c r="G50" s="33" t="s">
        <v>53</v>
      </c>
      <c r="H50" s="126"/>
      <c r="I50" s="39"/>
      <c r="J50" s="73">
        <f>D19*H50</f>
        <v>0</v>
      </c>
      <c r="K50" s="76"/>
      <c r="L50" s="34">
        <v>40</v>
      </c>
      <c r="M50" s="124">
        <f>$D$19*L50</f>
        <v>80</v>
      </c>
      <c r="N50" s="13"/>
      <c r="O50" s="16"/>
    </row>
    <row r="51" spans="1:15" ht="4.2" customHeight="1" x14ac:dyDescent="0.25">
      <c r="A51" s="54"/>
      <c r="B51" s="55"/>
      <c r="C51" s="55"/>
      <c r="D51" s="55"/>
      <c r="E51" s="55"/>
      <c r="F51" s="55"/>
      <c r="G51" s="37"/>
      <c r="H51" s="38"/>
      <c r="I51" s="39"/>
      <c r="J51" s="40"/>
      <c r="K51" s="40"/>
      <c r="L51" s="13"/>
      <c r="M51" s="13"/>
      <c r="N51" s="13"/>
      <c r="O51" s="16"/>
    </row>
    <row r="52" spans="1:15" ht="14.4" x14ac:dyDescent="0.25">
      <c r="A52" s="56">
        <v>90</v>
      </c>
      <c r="B52" s="57" t="s">
        <v>47</v>
      </c>
      <c r="C52" s="57"/>
      <c r="D52" s="57"/>
      <c r="E52" s="58"/>
      <c r="F52" s="55"/>
      <c r="G52" s="93" t="s">
        <v>54</v>
      </c>
      <c r="H52" s="93"/>
      <c r="I52" s="39"/>
      <c r="J52" s="73"/>
      <c r="K52" s="76"/>
      <c r="L52" s="13"/>
      <c r="M52" s="13"/>
      <c r="N52" s="13"/>
      <c r="O52" s="16"/>
    </row>
    <row r="53" spans="1:15" ht="14.4" thickBot="1" x14ac:dyDescent="0.3">
      <c r="A53" s="59"/>
      <c r="B53" s="59"/>
      <c r="H53" s="60"/>
      <c r="I53" s="60"/>
      <c r="J53" s="41"/>
      <c r="K53" s="42"/>
    </row>
    <row r="54" spans="1:15" ht="15" thickTop="1" thickBot="1" x14ac:dyDescent="0.3">
      <c r="A54" s="96" t="s">
        <v>55</v>
      </c>
      <c r="B54" s="96"/>
      <c r="C54" s="96"/>
      <c r="D54" s="96"/>
      <c r="E54" s="96"/>
      <c r="F54" s="61"/>
      <c r="G54" s="62"/>
      <c r="H54" s="23"/>
      <c r="I54" s="23"/>
      <c r="J54" s="77">
        <f>SUM(J29+J31+J33+J34+J36+J39+J40+J41+J42+J45+J46+J47+J48+J49+J50+J52)</f>
        <v>0</v>
      </c>
      <c r="K54" s="77">
        <f>SUM(K29+K31+K33+K34+K36+K39+K40+K41+K42+K45+K46+K47+K48+K49+K50+K52)</f>
        <v>0</v>
      </c>
      <c r="L54" s="11"/>
      <c r="M54" s="77">
        <f>SUM(M29+M31+M33+M34+M36+M39+M40+M41+M42+M45+M46+M47+M48+M49+M50+M52)</f>
        <v>11368</v>
      </c>
      <c r="N54" s="11"/>
      <c r="O54" s="11"/>
    </row>
    <row r="55" spans="1:15" ht="5.25" customHeight="1" thickTop="1" x14ac:dyDescent="0.25">
      <c r="A55" s="80"/>
      <c r="B55" s="80"/>
      <c r="C55" s="80"/>
      <c r="D55" s="80"/>
      <c r="E55" s="80"/>
      <c r="F55" s="61"/>
      <c r="G55" s="62"/>
      <c r="H55" s="23"/>
      <c r="I55" s="23"/>
      <c r="J55" s="63"/>
      <c r="K55" s="40"/>
      <c r="L55" s="11"/>
      <c r="N55" s="11"/>
      <c r="O55" s="11"/>
    </row>
    <row r="56" spans="1:15" ht="14.4" x14ac:dyDescent="0.25">
      <c r="A56" s="79" t="s">
        <v>56</v>
      </c>
      <c r="B56" s="18"/>
      <c r="C56" s="18"/>
      <c r="D56" s="18"/>
      <c r="E56" s="15"/>
      <c r="F56" s="27"/>
      <c r="G56" s="39"/>
      <c r="H56" s="16"/>
      <c r="I56" s="16"/>
      <c r="J56" s="73">
        <f>J29</f>
        <v>0</v>
      </c>
      <c r="K56" s="76">
        <f>K29</f>
        <v>0</v>
      </c>
      <c r="L56" s="11"/>
      <c r="N56" s="11"/>
      <c r="O56" s="11"/>
    </row>
    <row r="57" spans="1:15" ht="5.25" customHeight="1" x14ac:dyDescent="0.25">
      <c r="A57" s="80"/>
      <c r="B57" s="80"/>
      <c r="C57" s="80"/>
      <c r="D57" s="80"/>
      <c r="E57" s="80"/>
      <c r="F57" s="61"/>
      <c r="G57" s="62"/>
      <c r="H57" s="23"/>
      <c r="I57" s="23"/>
      <c r="J57" s="63"/>
      <c r="K57" s="40"/>
      <c r="L57" s="11"/>
      <c r="M57" s="11"/>
      <c r="N57" s="11"/>
      <c r="O57" s="11"/>
    </row>
    <row r="58" spans="1:15" ht="14.4" customHeight="1" x14ac:dyDescent="0.25">
      <c r="A58" s="79" t="s">
        <v>57</v>
      </c>
      <c r="B58" s="18"/>
      <c r="C58" s="18"/>
      <c r="D58" s="18"/>
      <c r="E58" s="15"/>
      <c r="H58" s="60"/>
      <c r="I58" s="60"/>
      <c r="J58" s="73"/>
      <c r="K58" s="76"/>
    </row>
    <row r="59" spans="1:15" ht="5.25" customHeight="1" x14ac:dyDescent="0.25">
      <c r="A59" s="80"/>
      <c r="B59" s="80"/>
      <c r="C59" s="80"/>
      <c r="D59" s="80"/>
      <c r="E59" s="80"/>
      <c r="F59" s="61"/>
      <c r="G59" s="62"/>
      <c r="H59" s="23"/>
      <c r="I59" s="23"/>
      <c r="J59" s="63"/>
      <c r="K59" s="40"/>
      <c r="L59" s="11"/>
      <c r="M59" s="11"/>
      <c r="N59" s="11"/>
      <c r="O59" s="11"/>
    </row>
    <row r="60" spans="1:15" x14ac:dyDescent="0.25">
      <c r="A60" s="79" t="s">
        <v>58</v>
      </c>
      <c r="B60" s="18"/>
      <c r="C60" s="18"/>
      <c r="D60" s="18"/>
      <c r="E60" s="15"/>
      <c r="H60" s="60"/>
      <c r="I60" s="60"/>
      <c r="J60" s="75">
        <f>SUM(J29+J31+J33+J34+J36+J39+J40+J41+J42)</f>
        <v>0</v>
      </c>
      <c r="K60" s="76">
        <f>K29+K31+K33+K34+K36+K39+K40+K41+K42</f>
        <v>0</v>
      </c>
    </row>
    <row r="61" spans="1:15" ht="5.25" customHeight="1" x14ac:dyDescent="0.25">
      <c r="A61" s="80"/>
      <c r="B61" s="80"/>
      <c r="C61" s="80"/>
      <c r="D61" s="80"/>
      <c r="E61" s="80"/>
      <c r="F61" s="61"/>
      <c r="G61" s="62"/>
      <c r="H61" s="23"/>
      <c r="I61" s="23"/>
      <c r="J61" s="63"/>
      <c r="K61" s="40"/>
      <c r="L61" s="11"/>
      <c r="M61" s="11"/>
      <c r="N61" s="11"/>
      <c r="O61" s="11"/>
    </row>
    <row r="62" spans="1:15" x14ac:dyDescent="0.25">
      <c r="A62" s="79" t="s">
        <v>69</v>
      </c>
      <c r="B62" s="18"/>
      <c r="C62" s="18"/>
      <c r="D62" s="18"/>
      <c r="E62" s="15"/>
      <c r="H62" s="60"/>
      <c r="I62" s="60"/>
      <c r="J62" s="73">
        <f>SUM(J45+J46+J47+J48+J49+J50+J52)</f>
        <v>0</v>
      </c>
      <c r="K62" s="76">
        <f>K45+K46+K47+K48+K49+K50+K52</f>
        <v>0</v>
      </c>
    </row>
    <row r="63" spans="1:15" ht="5.25" customHeight="1" x14ac:dyDescent="0.25">
      <c r="A63" s="80"/>
      <c r="B63" s="80"/>
      <c r="C63" s="80"/>
      <c r="D63" s="80"/>
      <c r="E63" s="80"/>
      <c r="F63" s="61"/>
      <c r="G63" s="62"/>
      <c r="H63" s="23"/>
      <c r="I63" s="23"/>
      <c r="J63" s="63"/>
      <c r="K63" s="40"/>
      <c r="L63" s="11"/>
      <c r="M63" s="11"/>
      <c r="N63" s="11"/>
      <c r="O63" s="11"/>
    </row>
    <row r="64" spans="1:15" x14ac:dyDescent="0.25">
      <c r="A64" s="79" t="s">
        <v>59</v>
      </c>
      <c r="B64" s="18"/>
      <c r="C64" s="18"/>
      <c r="D64" s="18"/>
      <c r="E64" s="15"/>
      <c r="H64" s="60"/>
      <c r="I64" s="60"/>
      <c r="J64" s="73">
        <f>J54-J58</f>
        <v>0</v>
      </c>
      <c r="K64" s="76">
        <f>K54-K58</f>
        <v>0</v>
      </c>
    </row>
    <row r="65" spans="1:15" ht="5.25" customHeight="1" x14ac:dyDescent="0.25">
      <c r="A65" s="80"/>
      <c r="B65" s="80"/>
      <c r="C65" s="80"/>
      <c r="D65" s="80"/>
      <c r="E65" s="80"/>
      <c r="F65" s="61"/>
      <c r="G65" s="62"/>
      <c r="H65" s="23"/>
      <c r="I65" s="23"/>
      <c r="J65" s="63"/>
      <c r="K65" s="40"/>
      <c r="L65" s="11"/>
      <c r="M65" s="11"/>
      <c r="N65" s="11"/>
      <c r="O65" s="11"/>
    </row>
    <row r="66" spans="1:15" ht="14.4" x14ac:dyDescent="0.25">
      <c r="A66" s="82" t="s">
        <v>60</v>
      </c>
      <c r="B66" s="82"/>
      <c r="C66" s="82"/>
      <c r="D66" s="82"/>
      <c r="E66" s="82"/>
      <c r="F66" s="27"/>
      <c r="G66" s="39"/>
      <c r="H66" s="16"/>
      <c r="I66" s="16"/>
      <c r="J66" s="73">
        <f>ROUND((J54-J56-J58)*0.75, -1)</f>
        <v>0</v>
      </c>
      <c r="K66" s="76"/>
      <c r="L66" s="11"/>
      <c r="M66" s="11"/>
      <c r="N66" s="11"/>
      <c r="O66" s="11"/>
    </row>
    <row r="67" spans="1:15" ht="5.25" customHeight="1" x14ac:dyDescent="0.25">
      <c r="A67" s="80"/>
      <c r="B67" s="80"/>
      <c r="C67" s="80"/>
      <c r="D67" s="80"/>
      <c r="E67" s="80"/>
      <c r="F67" s="61"/>
      <c r="G67" s="62"/>
      <c r="H67" s="23"/>
      <c r="I67" s="23"/>
      <c r="J67" s="63"/>
      <c r="K67" s="40"/>
      <c r="L67" s="11"/>
      <c r="M67" s="11"/>
      <c r="N67" s="11"/>
      <c r="O67" s="11"/>
    </row>
    <row r="68" spans="1:15" x14ac:dyDescent="0.25">
      <c r="A68" s="83" t="s">
        <v>61</v>
      </c>
      <c r="B68" s="84"/>
      <c r="C68" s="84"/>
      <c r="D68" s="84"/>
      <c r="E68" s="85"/>
      <c r="H68" s="60"/>
      <c r="I68" s="60"/>
      <c r="J68" s="41"/>
      <c r="K68" s="78">
        <f>K54-K56-K58-K66</f>
        <v>0</v>
      </c>
    </row>
    <row r="69" spans="1:15" x14ac:dyDescent="0.25">
      <c r="A69" s="64"/>
      <c r="B69" s="64"/>
      <c r="C69" s="64"/>
      <c r="D69" s="64"/>
      <c r="E69" s="64"/>
      <c r="H69" s="60"/>
      <c r="I69" s="60"/>
      <c r="J69" s="41"/>
      <c r="K69" s="42"/>
    </row>
    <row r="70" spans="1:15" x14ac:dyDescent="0.25">
      <c r="A70" s="59"/>
      <c r="B70" s="59"/>
      <c r="D70" s="59" t="s">
        <v>65</v>
      </c>
      <c r="G70" t="s">
        <v>66</v>
      </c>
      <c r="I70" s="60"/>
      <c r="J70" t="s">
        <v>67</v>
      </c>
    </row>
    <row r="71" spans="1:15" x14ac:dyDescent="0.25">
      <c r="A71" s="59" t="s">
        <v>62</v>
      </c>
      <c r="B71" s="59"/>
      <c r="D71" s="65"/>
      <c r="E71" s="65"/>
      <c r="F71" s="60"/>
      <c r="G71" s="65"/>
      <c r="H71" s="66"/>
      <c r="I71" s="60"/>
      <c r="J71" s="66"/>
      <c r="K71" s="67"/>
    </row>
    <row r="72" spans="1:15" ht="47.4" customHeight="1" x14ac:dyDescent="0.25">
      <c r="A72" s="59" t="s">
        <v>63</v>
      </c>
      <c r="B72" s="59"/>
      <c r="D72" s="65"/>
      <c r="E72" s="65"/>
      <c r="F72" s="60"/>
      <c r="G72" s="65"/>
      <c r="H72" s="66"/>
      <c r="I72" s="60"/>
      <c r="J72" s="66"/>
      <c r="K72" s="67"/>
    </row>
    <row r="75" spans="1:15" ht="13.95" customHeight="1" x14ac:dyDescent="0.25">
      <c r="A75" s="86" t="s">
        <v>68</v>
      </c>
      <c r="B75" s="87"/>
      <c r="C75" s="87"/>
      <c r="D75" s="87"/>
      <c r="E75" s="87"/>
      <c r="F75" s="87"/>
      <c r="G75" s="87"/>
      <c r="H75" s="87"/>
      <c r="I75" s="87"/>
      <c r="J75" s="87"/>
      <c r="K75" s="88"/>
    </row>
    <row r="76" spans="1:15" ht="13.95" customHeight="1" x14ac:dyDescent="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1"/>
    </row>
  </sheetData>
  <mergeCells count="26">
    <mergeCell ref="D10:K10"/>
    <mergeCell ref="A1:K1"/>
    <mergeCell ref="H4:K4"/>
    <mergeCell ref="D6:E6"/>
    <mergeCell ref="D7:E7"/>
    <mergeCell ref="D8:K8"/>
    <mergeCell ref="A21:C21"/>
    <mergeCell ref="A22:C22"/>
    <mergeCell ref="A23:C23"/>
    <mergeCell ref="G17:K22"/>
    <mergeCell ref="G23:K23"/>
    <mergeCell ref="D11:K11"/>
    <mergeCell ref="D12:K12"/>
    <mergeCell ref="A17:C17"/>
    <mergeCell ref="A18:C18"/>
    <mergeCell ref="A19:C19"/>
    <mergeCell ref="A66:E66"/>
    <mergeCell ref="A68:E68"/>
    <mergeCell ref="A75:K76"/>
    <mergeCell ref="G24:H24"/>
    <mergeCell ref="G36:H36"/>
    <mergeCell ref="B48:E48"/>
    <mergeCell ref="G52:H52"/>
    <mergeCell ref="A54:E54"/>
    <mergeCell ref="B26:E27"/>
    <mergeCell ref="G25:H27"/>
  </mergeCells>
  <hyperlinks>
    <hyperlink ref="G23" r:id="rId1" display="https://pfadi.swiss/fr/publications-telechargements/downloads/?search=f%C3%A9d%C3%A9raux" xr:uid="{48E1E7B8-F43E-4622-9819-98144759C6E9}"/>
  </hyperlinks>
  <pageMargins left="0.59055118110236227" right="0.59055118110236227" top="1.3779527559055118" bottom="0.78740157480314965" header="0.39370078740157483" footer="0.31496062992125984"/>
  <pageSetup paperSize="9" scale="70" orientation="portrait" r:id="rId2"/>
  <headerFooter scaleWithDoc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FF4E-CBA7-460C-9C6F-9836BC06A61D}">
  <dimension ref="A1:O76"/>
  <sheetViews>
    <sheetView view="pageLayout" topLeftCell="A39" zoomScale="80" zoomScaleNormal="100" zoomScalePageLayoutView="80" workbookViewId="0">
      <selection activeCell="L25" sqref="L25:M55"/>
    </sheetView>
  </sheetViews>
  <sheetFormatPr baseColWidth="10" defaultColWidth="8.6640625" defaultRowHeight="13.8" x14ac:dyDescent="0.25"/>
  <cols>
    <col min="1" max="1" width="4.33203125" customWidth="1"/>
    <col min="2" max="2" width="10.109375" customWidth="1"/>
    <col min="3" max="3" width="17.109375" customWidth="1"/>
    <col min="4" max="5" width="15.33203125" customWidth="1"/>
    <col min="6" max="6" width="1" customWidth="1"/>
    <col min="7" max="7" width="18.33203125" customWidth="1"/>
    <col min="8" max="8" width="11.88671875" customWidth="1"/>
    <col min="9" max="9" width="3.109375" customWidth="1"/>
    <col min="10" max="10" width="18.6640625" customWidth="1"/>
    <col min="11" max="11" width="15.44140625" style="8" customWidth="1"/>
    <col min="12" max="256" width="11.44140625" customWidth="1"/>
  </cols>
  <sheetData>
    <row r="1" spans="1:13" ht="17.399999999999999" x14ac:dyDescent="0.3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3" customHeight="1" thickBo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4"/>
      <c r="L2" s="5"/>
      <c r="M2" s="5"/>
    </row>
    <row r="3" spans="1:13" ht="19.2" customHeight="1" x14ac:dyDescent="0.25">
      <c r="A3" s="6"/>
      <c r="B3" s="6"/>
      <c r="C3" s="5"/>
      <c r="D3" s="5"/>
      <c r="E3" s="5"/>
      <c r="F3" s="5"/>
      <c r="G3" s="5"/>
      <c r="H3" s="7"/>
      <c r="I3" s="7"/>
      <c r="J3" s="7"/>
      <c r="L3" s="5"/>
      <c r="M3" s="5"/>
    </row>
    <row r="4" spans="1:13" x14ac:dyDescent="0.25">
      <c r="A4" s="9" t="s">
        <v>5</v>
      </c>
      <c r="B4" s="9"/>
      <c r="C4" s="9"/>
      <c r="D4" s="9"/>
      <c r="E4" s="9"/>
      <c r="F4" s="9"/>
      <c r="G4" s="9"/>
      <c r="H4" s="113" t="s">
        <v>70</v>
      </c>
      <c r="I4" s="113"/>
      <c r="J4" s="113"/>
      <c r="K4" s="113"/>
      <c r="L4" s="9"/>
      <c r="M4" s="9"/>
    </row>
    <row r="5" spans="1:13" x14ac:dyDescent="0.25">
      <c r="A5" s="10"/>
      <c r="B5" s="10"/>
      <c r="C5" s="11"/>
      <c r="D5" s="11"/>
      <c r="E5" s="11"/>
      <c r="F5" s="11"/>
      <c r="G5" s="11"/>
      <c r="H5" s="12"/>
      <c r="I5" s="12"/>
      <c r="J5" s="12"/>
      <c r="K5" s="13"/>
      <c r="L5" s="11"/>
      <c r="M5" s="11"/>
    </row>
    <row r="6" spans="1:13" x14ac:dyDescent="0.25">
      <c r="A6" s="14" t="s">
        <v>6</v>
      </c>
      <c r="B6" s="14"/>
      <c r="C6" s="14"/>
      <c r="D6" s="97" t="s">
        <v>2</v>
      </c>
      <c r="E6" s="99"/>
      <c r="F6" s="13"/>
      <c r="G6" s="13"/>
      <c r="H6" s="16"/>
      <c r="I6" s="16"/>
      <c r="J6" s="16"/>
      <c r="K6" s="13"/>
      <c r="L6" s="13"/>
      <c r="M6" s="17"/>
    </row>
    <row r="7" spans="1:13" x14ac:dyDescent="0.25">
      <c r="A7" s="14" t="s">
        <v>7</v>
      </c>
      <c r="B7" s="14"/>
      <c r="C7" s="14"/>
      <c r="D7" s="97" t="s">
        <v>71</v>
      </c>
      <c r="E7" s="99"/>
      <c r="F7" s="13"/>
      <c r="G7" s="13"/>
      <c r="H7" s="16"/>
      <c r="I7" s="16"/>
      <c r="J7" s="16"/>
      <c r="K7" s="13"/>
      <c r="L7" s="13"/>
      <c r="M7" s="17"/>
    </row>
    <row r="8" spans="1:13" x14ac:dyDescent="0.25">
      <c r="A8" s="14" t="s">
        <v>9</v>
      </c>
      <c r="B8" s="14"/>
      <c r="C8" s="14"/>
      <c r="D8" s="114"/>
      <c r="E8" s="115"/>
      <c r="F8" s="115"/>
      <c r="G8" s="115"/>
      <c r="H8" s="115"/>
      <c r="I8" s="115"/>
      <c r="J8" s="115"/>
      <c r="K8" s="116"/>
      <c r="L8" s="13"/>
      <c r="M8" s="17"/>
    </row>
    <row r="9" spans="1:13" x14ac:dyDescent="0.25">
      <c r="A9" s="10"/>
      <c r="B9" s="10"/>
      <c r="C9" s="11"/>
      <c r="D9" s="11"/>
      <c r="E9" s="11"/>
      <c r="F9" s="11"/>
      <c r="G9" s="11"/>
      <c r="H9" s="12"/>
      <c r="I9" s="12"/>
      <c r="J9" s="12"/>
      <c r="K9" s="13"/>
      <c r="L9" s="11"/>
      <c r="M9" s="11"/>
    </row>
    <row r="10" spans="1:13" x14ac:dyDescent="0.25">
      <c r="A10" s="14" t="s">
        <v>10</v>
      </c>
      <c r="B10" s="14"/>
      <c r="C10" s="14"/>
      <c r="D10" s="97"/>
      <c r="E10" s="98"/>
      <c r="F10" s="98"/>
      <c r="G10" s="98"/>
      <c r="H10" s="98"/>
      <c r="I10" s="98"/>
      <c r="J10" s="98"/>
      <c r="K10" s="99"/>
      <c r="L10" s="13"/>
      <c r="M10" s="17"/>
    </row>
    <row r="11" spans="1:13" x14ac:dyDescent="0.25">
      <c r="A11" s="14" t="s">
        <v>11</v>
      </c>
      <c r="B11" s="14"/>
      <c r="C11" s="14"/>
      <c r="D11" s="97"/>
      <c r="E11" s="98"/>
      <c r="F11" s="98"/>
      <c r="G11" s="98"/>
      <c r="H11" s="98"/>
      <c r="I11" s="98"/>
      <c r="J11" s="98"/>
      <c r="K11" s="99"/>
      <c r="L11" s="13"/>
      <c r="M11" s="17"/>
    </row>
    <row r="12" spans="1:13" x14ac:dyDescent="0.25">
      <c r="A12" s="14" t="s">
        <v>12</v>
      </c>
      <c r="B12" s="14"/>
      <c r="C12" s="14"/>
      <c r="D12" s="97"/>
      <c r="E12" s="98"/>
      <c r="F12" s="98"/>
      <c r="G12" s="98"/>
      <c r="H12" s="98"/>
      <c r="I12" s="98"/>
      <c r="J12" s="98"/>
      <c r="K12" s="99"/>
      <c r="L12" s="13"/>
      <c r="M12" s="17"/>
    </row>
    <row r="13" spans="1:13" x14ac:dyDescent="0.25">
      <c r="A13" s="14"/>
      <c r="B13" s="14"/>
      <c r="C13" s="14"/>
      <c r="D13" s="13"/>
      <c r="E13" s="13"/>
      <c r="F13" s="13"/>
      <c r="G13" s="13"/>
      <c r="H13" s="16"/>
      <c r="I13" s="16"/>
      <c r="J13" s="16"/>
      <c r="K13" s="13"/>
      <c r="L13" s="13"/>
      <c r="M13" s="17"/>
    </row>
    <row r="14" spans="1:13" ht="14.4" x14ac:dyDescent="0.25">
      <c r="A14" s="19"/>
      <c r="B14" s="19"/>
      <c r="C14" s="19"/>
      <c r="D14" s="20"/>
      <c r="E14" s="20"/>
      <c r="F14" s="20"/>
      <c r="G14" s="20"/>
      <c r="H14" s="21"/>
      <c r="I14" s="21"/>
      <c r="J14" s="21"/>
      <c r="K14" s="22"/>
      <c r="L14" s="20"/>
      <c r="M14" s="20"/>
    </row>
    <row r="15" spans="1:13" x14ac:dyDescent="0.25">
      <c r="A15" s="9" t="s">
        <v>13</v>
      </c>
      <c r="B15" s="9"/>
      <c r="C15" s="9"/>
      <c r="D15" s="71" t="s">
        <v>1</v>
      </c>
      <c r="E15" s="69" t="s">
        <v>24</v>
      </c>
      <c r="F15" s="9"/>
      <c r="G15" s="9"/>
      <c r="H15" s="23"/>
      <c r="I15" s="23"/>
      <c r="J15" s="16"/>
      <c r="K15" s="13"/>
      <c r="L15" s="9"/>
      <c r="M15" s="9"/>
    </row>
    <row r="16" spans="1:13" x14ac:dyDescent="0.25">
      <c r="A16" s="10"/>
      <c r="B16" s="10"/>
      <c r="C16" s="11"/>
      <c r="D16" s="11"/>
      <c r="E16" s="11"/>
      <c r="F16" s="11"/>
      <c r="G16" s="11"/>
      <c r="H16" s="12"/>
      <c r="I16" s="12"/>
      <c r="J16" s="12"/>
      <c r="K16" s="13"/>
      <c r="L16" s="11"/>
      <c r="M16" s="11"/>
    </row>
    <row r="17" spans="1:15" ht="13.8" customHeight="1" x14ac:dyDescent="0.25">
      <c r="A17" s="100" t="s">
        <v>14</v>
      </c>
      <c r="B17" s="101"/>
      <c r="C17" s="102"/>
      <c r="D17" s="70">
        <v>24</v>
      </c>
      <c r="E17" s="68"/>
      <c r="F17" s="13"/>
      <c r="G17" s="103" t="s">
        <v>64</v>
      </c>
      <c r="H17" s="104"/>
      <c r="I17" s="104"/>
      <c r="J17" s="104"/>
      <c r="K17" s="105"/>
      <c r="L17" s="13"/>
      <c r="M17" s="17"/>
      <c r="N17" s="13"/>
      <c r="O17" s="13"/>
    </row>
    <row r="18" spans="1:15" x14ac:dyDescent="0.25">
      <c r="A18" s="100" t="s">
        <v>15</v>
      </c>
      <c r="B18" s="101"/>
      <c r="C18" s="102"/>
      <c r="D18" s="70">
        <v>6</v>
      </c>
      <c r="E18" s="68"/>
      <c r="F18" s="13"/>
      <c r="G18" s="106"/>
      <c r="H18" s="107"/>
      <c r="I18" s="107"/>
      <c r="J18" s="107"/>
      <c r="K18" s="108"/>
      <c r="L18" s="13"/>
      <c r="M18" s="13"/>
      <c r="N18" s="13"/>
      <c r="O18" s="13"/>
    </row>
    <row r="19" spans="1:15" x14ac:dyDescent="0.25">
      <c r="A19" s="100" t="s">
        <v>17</v>
      </c>
      <c r="B19" s="101"/>
      <c r="C19" s="102"/>
      <c r="D19" s="70">
        <v>4</v>
      </c>
      <c r="E19" s="68"/>
      <c r="F19" s="13"/>
      <c r="G19" s="106"/>
      <c r="H19" s="107"/>
      <c r="I19" s="107"/>
      <c r="J19" s="107"/>
      <c r="K19" s="108"/>
      <c r="L19" s="13"/>
      <c r="M19" s="13"/>
      <c r="N19" s="13"/>
      <c r="O19" s="13"/>
    </row>
    <row r="20" spans="1:15" x14ac:dyDescent="0.25">
      <c r="A20" s="24" t="s">
        <v>16</v>
      </c>
      <c r="B20" s="25"/>
      <c r="C20" s="26"/>
      <c r="D20" s="70">
        <v>1</v>
      </c>
      <c r="E20" s="68"/>
      <c r="F20" s="13"/>
      <c r="G20" s="106"/>
      <c r="H20" s="107"/>
      <c r="I20" s="107"/>
      <c r="J20" s="107"/>
      <c r="K20" s="108"/>
      <c r="L20" s="13"/>
      <c r="M20" s="13"/>
      <c r="N20" s="13"/>
      <c r="O20" s="13"/>
    </row>
    <row r="21" spans="1:15" x14ac:dyDescent="0.25">
      <c r="A21" s="100" t="s">
        <v>18</v>
      </c>
      <c r="B21" s="101"/>
      <c r="C21" s="102"/>
      <c r="D21" s="70">
        <v>8</v>
      </c>
      <c r="E21" s="68"/>
      <c r="F21" s="13"/>
      <c r="G21" s="106"/>
      <c r="H21" s="107"/>
      <c r="I21" s="107"/>
      <c r="J21" s="107"/>
      <c r="K21" s="108"/>
      <c r="L21" s="13"/>
      <c r="M21" s="13"/>
      <c r="N21" s="13"/>
      <c r="O21" s="13"/>
    </row>
    <row r="22" spans="1:15" x14ac:dyDescent="0.25">
      <c r="A22" s="100" t="s">
        <v>19</v>
      </c>
      <c r="B22" s="101"/>
      <c r="C22" s="102"/>
      <c r="D22" s="70">
        <v>7</v>
      </c>
      <c r="E22" s="68"/>
      <c r="F22" s="13"/>
      <c r="G22" s="106"/>
      <c r="H22" s="107"/>
      <c r="I22" s="107"/>
      <c r="J22" s="107"/>
      <c r="K22" s="108"/>
      <c r="L22" s="13"/>
      <c r="M22" s="13"/>
      <c r="N22" s="13"/>
      <c r="O22" s="13"/>
    </row>
    <row r="23" spans="1:15" x14ac:dyDescent="0.25">
      <c r="A23" s="100" t="s">
        <v>20</v>
      </c>
      <c r="B23" s="101"/>
      <c r="C23" s="102"/>
      <c r="D23" s="70">
        <v>1</v>
      </c>
      <c r="E23" s="68"/>
      <c r="F23" s="13"/>
      <c r="G23" s="109" t="s">
        <v>21</v>
      </c>
      <c r="H23" s="110"/>
      <c r="I23" s="110"/>
      <c r="J23" s="110"/>
      <c r="K23" s="111"/>
      <c r="L23" s="13"/>
      <c r="M23" s="13"/>
      <c r="N23" s="13"/>
      <c r="O23" s="13"/>
    </row>
    <row r="24" spans="1:15" x14ac:dyDescent="0.25">
      <c r="A24" s="14"/>
      <c r="B24" s="14"/>
      <c r="C24" s="14"/>
      <c r="D24" s="17"/>
      <c r="E24" s="17"/>
      <c r="F24" s="13"/>
      <c r="G24" s="92"/>
      <c r="H24" s="92"/>
      <c r="I24" s="27"/>
      <c r="J24" s="28"/>
      <c r="K24" s="13"/>
      <c r="L24" s="13"/>
      <c r="M24" s="13"/>
      <c r="O24" s="13"/>
    </row>
    <row r="25" spans="1:15" x14ac:dyDescent="0.25">
      <c r="A25" s="9" t="s">
        <v>22</v>
      </c>
      <c r="B25" s="9"/>
      <c r="C25" s="9"/>
      <c r="D25" s="9"/>
      <c r="E25" s="9"/>
      <c r="F25" s="9"/>
      <c r="G25" s="118" t="s">
        <v>87</v>
      </c>
      <c r="H25" s="119"/>
      <c r="I25" s="29"/>
      <c r="J25" s="72" t="s">
        <v>1</v>
      </c>
      <c r="K25" s="69" t="s">
        <v>24</v>
      </c>
      <c r="L25" s="9" t="s">
        <v>86</v>
      </c>
      <c r="M25" s="9"/>
      <c r="N25" s="9"/>
      <c r="O25" s="9"/>
    </row>
    <row r="26" spans="1:15" ht="28.8" customHeight="1" x14ac:dyDescent="0.25">
      <c r="A26" s="10"/>
      <c r="B26" s="117" t="s">
        <v>83</v>
      </c>
      <c r="C26" s="117"/>
      <c r="D26" s="117"/>
      <c r="E26" s="117"/>
      <c r="F26" s="11"/>
      <c r="G26" s="120"/>
      <c r="H26" s="121"/>
      <c r="I26" s="12"/>
      <c r="J26" s="12"/>
      <c r="K26" s="13"/>
      <c r="L26" s="30"/>
      <c r="M26" s="11"/>
      <c r="N26" s="11"/>
      <c r="O26" s="11"/>
    </row>
    <row r="27" spans="1:15" ht="27.6" customHeight="1" x14ac:dyDescent="0.25">
      <c r="A27" s="10"/>
      <c r="B27" s="117"/>
      <c r="C27" s="117"/>
      <c r="D27" s="117"/>
      <c r="E27" s="117"/>
      <c r="F27" s="11"/>
      <c r="G27" s="122"/>
      <c r="H27" s="123"/>
      <c r="I27" s="12"/>
      <c r="J27" s="12"/>
      <c r="K27" s="13"/>
      <c r="L27" s="30"/>
      <c r="M27" s="11"/>
      <c r="N27" s="11"/>
      <c r="O27" s="11"/>
    </row>
    <row r="28" spans="1:15" ht="14.4" x14ac:dyDescent="0.25">
      <c r="A28" s="31" t="s">
        <v>23</v>
      </c>
      <c r="B28" s="10"/>
      <c r="C28" s="11"/>
      <c r="D28" s="11"/>
      <c r="E28" s="11"/>
      <c r="F28" s="11"/>
      <c r="G28" s="128" t="s">
        <v>85</v>
      </c>
      <c r="H28" s="127" t="s">
        <v>84</v>
      </c>
      <c r="I28" s="12"/>
      <c r="J28" s="12"/>
      <c r="K28" s="13"/>
      <c r="L28" s="30"/>
      <c r="M28" s="11"/>
      <c r="N28" s="11"/>
      <c r="O28" s="11"/>
    </row>
    <row r="29" spans="1:15" ht="14.4" x14ac:dyDescent="0.25">
      <c r="A29" s="32">
        <v>10</v>
      </c>
      <c r="B29" s="18" t="s">
        <v>25</v>
      </c>
      <c r="C29" s="18"/>
      <c r="D29" s="18"/>
      <c r="E29" s="15"/>
      <c r="F29" s="27"/>
      <c r="G29" s="33" t="s">
        <v>26</v>
      </c>
      <c r="H29" s="126"/>
      <c r="I29" s="35"/>
      <c r="J29" s="73">
        <f>(D17+D18+D19)*H29*D22</f>
        <v>0</v>
      </c>
      <c r="K29" s="76"/>
      <c r="L29" s="34">
        <v>17</v>
      </c>
      <c r="M29" s="124">
        <f>($D$17+$D$18+$D$19)*L29*$D$22</f>
        <v>4046</v>
      </c>
      <c r="N29" s="13"/>
      <c r="O29" s="16"/>
    </row>
    <row r="30" spans="1:15" ht="4.2" customHeight="1" x14ac:dyDescent="0.25">
      <c r="A30" s="54"/>
      <c r="B30" s="55"/>
      <c r="C30" s="55"/>
      <c r="D30" s="55"/>
      <c r="E30" s="55"/>
      <c r="F30" s="55"/>
      <c r="G30" s="37"/>
      <c r="H30" s="38"/>
      <c r="I30" s="39"/>
      <c r="J30" s="40"/>
      <c r="K30" s="40"/>
      <c r="L30" s="38"/>
      <c r="M30" s="40"/>
      <c r="N30" s="13"/>
      <c r="O30" s="16"/>
    </row>
    <row r="31" spans="1:15" ht="14.4" x14ac:dyDescent="0.25">
      <c r="A31" s="32">
        <v>20</v>
      </c>
      <c r="B31" s="18" t="s">
        <v>27</v>
      </c>
      <c r="C31" s="18"/>
      <c r="D31" s="18"/>
      <c r="E31" s="15"/>
      <c r="F31" s="27"/>
      <c r="G31" s="33" t="s">
        <v>26</v>
      </c>
      <c r="H31" s="126"/>
      <c r="I31" s="35"/>
      <c r="J31" s="73">
        <f>(D17+D18+D19)*H31*D21</f>
        <v>0</v>
      </c>
      <c r="K31" s="76"/>
      <c r="L31" s="34">
        <v>10</v>
      </c>
      <c r="M31" s="124">
        <f>($D$17+$D$18+$D$19)*L31*$D$21</f>
        <v>2720</v>
      </c>
      <c r="N31" s="13"/>
      <c r="O31" s="16"/>
    </row>
    <row r="32" spans="1:15" ht="4.2" customHeight="1" x14ac:dyDescent="0.25">
      <c r="A32" s="54"/>
      <c r="B32" s="55"/>
      <c r="C32" s="55"/>
      <c r="D32" s="55"/>
      <c r="E32" s="55"/>
      <c r="F32" s="55"/>
      <c r="G32" s="37"/>
      <c r="H32" s="38"/>
      <c r="I32" s="39"/>
      <c r="J32" s="40"/>
      <c r="K32" s="40"/>
      <c r="L32" s="38"/>
      <c r="M32" s="40"/>
      <c r="N32" s="13"/>
      <c r="O32" s="16"/>
    </row>
    <row r="33" spans="1:15" ht="14.4" x14ac:dyDescent="0.25">
      <c r="A33" s="32">
        <v>30</v>
      </c>
      <c r="B33" s="43" t="s">
        <v>73</v>
      </c>
      <c r="C33" s="18"/>
      <c r="D33" s="18"/>
      <c r="E33" s="15"/>
      <c r="F33" s="44"/>
      <c r="G33" s="33" t="s">
        <v>29</v>
      </c>
      <c r="H33" s="126"/>
      <c r="I33" s="45"/>
      <c r="J33" s="74">
        <f>(D17+D18+D19)*H33</f>
        <v>0</v>
      </c>
      <c r="K33" s="76"/>
      <c r="L33" s="34">
        <v>50</v>
      </c>
      <c r="M33" s="125">
        <f>($D$17+$D$18+$D$19)*L33</f>
        <v>1700</v>
      </c>
      <c r="N33" s="13"/>
      <c r="O33" s="16"/>
    </row>
    <row r="34" spans="1:15" ht="14.4" x14ac:dyDescent="0.25">
      <c r="A34" s="32">
        <v>31</v>
      </c>
      <c r="B34" s="18" t="s">
        <v>30</v>
      </c>
      <c r="C34" s="18"/>
      <c r="D34" s="18"/>
      <c r="E34" s="15"/>
      <c r="F34" s="44"/>
      <c r="G34" s="33" t="s">
        <v>38</v>
      </c>
      <c r="H34" s="126"/>
      <c r="I34" s="45"/>
      <c r="J34" s="74">
        <f>H34</f>
        <v>0</v>
      </c>
      <c r="K34" s="76"/>
      <c r="L34" s="34">
        <v>100</v>
      </c>
      <c r="M34" s="125">
        <f>L34</f>
        <v>100</v>
      </c>
      <c r="N34" s="13"/>
      <c r="O34" s="16"/>
    </row>
    <row r="35" spans="1:15" ht="4.2" customHeight="1" x14ac:dyDescent="0.25">
      <c r="A35" s="54"/>
      <c r="B35" s="55"/>
      <c r="C35" s="55"/>
      <c r="D35" s="55"/>
      <c r="E35" s="55"/>
      <c r="F35" s="55"/>
      <c r="G35" s="37"/>
      <c r="H35" s="38"/>
      <c r="I35" s="39"/>
      <c r="J35" s="40"/>
      <c r="K35" s="40"/>
      <c r="L35" s="13"/>
      <c r="M35" s="40"/>
      <c r="N35" s="13"/>
      <c r="O35" s="16"/>
    </row>
    <row r="36" spans="1:15" ht="14.4" x14ac:dyDescent="0.25">
      <c r="A36" s="32">
        <v>40</v>
      </c>
      <c r="B36" s="18" t="s">
        <v>31</v>
      </c>
      <c r="C36" s="18"/>
      <c r="D36" s="18"/>
      <c r="E36" s="15"/>
      <c r="F36" s="27"/>
      <c r="G36" s="93" t="s">
        <v>32</v>
      </c>
      <c r="H36" s="93"/>
      <c r="I36" s="39"/>
      <c r="J36" s="73"/>
      <c r="K36" s="76"/>
      <c r="L36" s="13"/>
      <c r="M36" s="124"/>
      <c r="N36" s="13"/>
      <c r="O36" s="16"/>
    </row>
    <row r="37" spans="1:15" ht="14.4" x14ac:dyDescent="0.25">
      <c r="A37" s="36"/>
      <c r="B37" s="27"/>
      <c r="C37" s="27"/>
      <c r="D37" s="27"/>
      <c r="E37" s="27"/>
      <c r="F37" s="27"/>
      <c r="G37" s="37"/>
      <c r="H37" s="38"/>
      <c r="I37" s="39"/>
      <c r="J37" s="40"/>
      <c r="K37" s="40"/>
      <c r="L37" s="13"/>
      <c r="M37" s="40"/>
      <c r="N37" s="13"/>
      <c r="O37" s="16"/>
    </row>
    <row r="38" spans="1:15" ht="14.4" x14ac:dyDescent="0.25">
      <c r="A38" s="46" t="s">
        <v>33</v>
      </c>
      <c r="B38" s="13"/>
      <c r="C38" s="27"/>
      <c r="D38" s="27"/>
      <c r="E38" s="27"/>
      <c r="F38" s="27"/>
      <c r="G38" s="37"/>
      <c r="H38" s="38"/>
      <c r="I38" s="39"/>
      <c r="J38" s="40"/>
      <c r="K38" s="40"/>
      <c r="L38" s="13"/>
      <c r="M38" s="40"/>
      <c r="N38" s="13"/>
      <c r="O38" s="16"/>
    </row>
    <row r="39" spans="1:15" ht="14.4" x14ac:dyDescent="0.25">
      <c r="A39" s="32">
        <v>50</v>
      </c>
      <c r="B39" s="18" t="s">
        <v>34</v>
      </c>
      <c r="C39" s="18"/>
      <c r="D39" s="18"/>
      <c r="E39" s="15"/>
      <c r="F39" s="44"/>
      <c r="G39" s="33" t="s">
        <v>38</v>
      </c>
      <c r="H39" s="126"/>
      <c r="I39" s="45"/>
      <c r="J39" s="74">
        <f>H39</f>
        <v>0</v>
      </c>
      <c r="K39" s="76"/>
      <c r="L39" s="34">
        <v>150</v>
      </c>
      <c r="M39" s="125">
        <f>L39</f>
        <v>150</v>
      </c>
      <c r="N39" s="13"/>
      <c r="O39" s="16"/>
    </row>
    <row r="40" spans="1:15" ht="14.4" x14ac:dyDescent="0.25">
      <c r="A40" s="47">
        <v>51</v>
      </c>
      <c r="B40" s="48" t="s">
        <v>35</v>
      </c>
      <c r="C40" s="48"/>
      <c r="D40" s="48"/>
      <c r="E40" s="49"/>
      <c r="F40" s="44"/>
      <c r="G40" s="33" t="s">
        <v>38</v>
      </c>
      <c r="H40" s="126"/>
      <c r="I40" s="39"/>
      <c r="J40" s="73">
        <f>H40</f>
        <v>0</v>
      </c>
      <c r="K40" s="76"/>
      <c r="L40" s="34">
        <v>250</v>
      </c>
      <c r="M40" s="124">
        <f>L40</f>
        <v>250</v>
      </c>
      <c r="N40" s="13"/>
      <c r="O40" s="16"/>
    </row>
    <row r="41" spans="1:15" ht="14.4" x14ac:dyDescent="0.25">
      <c r="A41" s="47">
        <v>60</v>
      </c>
      <c r="B41" s="48" t="s">
        <v>36</v>
      </c>
      <c r="C41" s="48"/>
      <c r="D41" s="48"/>
      <c r="E41" s="49"/>
      <c r="F41" s="44"/>
      <c r="G41" s="33" t="s">
        <v>38</v>
      </c>
      <c r="H41" s="126"/>
      <c r="I41" s="39"/>
      <c r="J41" s="73">
        <f>H41</f>
        <v>0</v>
      </c>
      <c r="K41" s="76"/>
      <c r="L41" s="34">
        <v>100</v>
      </c>
      <c r="M41" s="124">
        <f>L41</f>
        <v>100</v>
      </c>
      <c r="N41" s="13"/>
      <c r="O41" s="16"/>
    </row>
    <row r="42" spans="1:15" ht="14.4" x14ac:dyDescent="0.25">
      <c r="A42" s="50">
        <v>70</v>
      </c>
      <c r="B42" s="51" t="s">
        <v>37</v>
      </c>
      <c r="C42" s="51"/>
      <c r="D42" s="51"/>
      <c r="E42" s="52"/>
      <c r="F42" s="53"/>
      <c r="G42" s="33" t="s">
        <v>39</v>
      </c>
      <c r="H42" s="126"/>
      <c r="I42" s="39"/>
      <c r="J42" s="73">
        <f>(D18+D19)*H42</f>
        <v>0</v>
      </c>
      <c r="K42" s="76"/>
      <c r="L42" s="34">
        <v>25</v>
      </c>
      <c r="M42" s="124">
        <f>($D$18+$D$19)*L42</f>
        <v>250</v>
      </c>
      <c r="N42" s="13"/>
      <c r="O42" s="16"/>
    </row>
    <row r="43" spans="1:15" ht="14.4" x14ac:dyDescent="0.25">
      <c r="A43" s="54"/>
      <c r="B43" s="55"/>
      <c r="C43" s="55"/>
      <c r="D43" s="55"/>
      <c r="E43" s="55"/>
      <c r="F43" s="55"/>
      <c r="G43" s="37"/>
      <c r="H43" s="38"/>
      <c r="I43" s="39"/>
      <c r="J43" s="40"/>
      <c r="K43" s="40"/>
      <c r="L43" s="38"/>
      <c r="M43" s="40"/>
      <c r="N43" s="13"/>
      <c r="O43" s="16"/>
    </row>
    <row r="44" spans="1:15" ht="14.4" x14ac:dyDescent="0.25">
      <c r="A44" s="46" t="s">
        <v>40</v>
      </c>
      <c r="B44" s="13"/>
      <c r="C44" s="27"/>
      <c r="D44" s="27"/>
      <c r="E44" s="27"/>
      <c r="F44" s="27"/>
      <c r="G44" s="37"/>
      <c r="H44" s="38"/>
      <c r="I44" s="39"/>
      <c r="J44" s="40"/>
      <c r="K44" s="40"/>
      <c r="L44" s="38"/>
      <c r="M44" s="40"/>
      <c r="N44" s="13"/>
      <c r="O44" s="16"/>
    </row>
    <row r="45" spans="1:15" ht="14.4" x14ac:dyDescent="0.25">
      <c r="A45" s="32">
        <v>80</v>
      </c>
      <c r="B45" s="18" t="s">
        <v>41</v>
      </c>
      <c r="C45" s="18"/>
      <c r="D45" s="18"/>
      <c r="E45" s="15"/>
      <c r="F45" s="27"/>
      <c r="G45" s="33" t="s">
        <v>72</v>
      </c>
      <c r="H45" s="126"/>
      <c r="I45" s="35"/>
      <c r="J45" s="74">
        <f>D17*D23*H45</f>
        <v>0</v>
      </c>
      <c r="K45" s="76"/>
      <c r="L45" s="34">
        <v>25</v>
      </c>
      <c r="M45" s="124">
        <f>$D$17*$D$23*L45</f>
        <v>600</v>
      </c>
      <c r="N45" s="13"/>
      <c r="O45" s="16"/>
    </row>
    <row r="46" spans="1:15" ht="14.4" x14ac:dyDescent="0.25">
      <c r="A46" s="56">
        <v>81</v>
      </c>
      <c r="B46" s="57" t="s">
        <v>42</v>
      </c>
      <c r="C46" s="57"/>
      <c r="D46" s="57"/>
      <c r="E46" s="58"/>
      <c r="F46" s="53"/>
      <c r="G46" s="33" t="s">
        <v>49</v>
      </c>
      <c r="H46" s="126"/>
      <c r="I46" s="39"/>
      <c r="J46" s="73">
        <f>D20*H46</f>
        <v>0</v>
      </c>
      <c r="K46" s="76"/>
      <c r="L46" s="34">
        <v>80</v>
      </c>
      <c r="M46" s="124">
        <f>$D$20*L46</f>
        <v>80</v>
      </c>
      <c r="N46" s="13"/>
      <c r="O46" s="16"/>
    </row>
    <row r="47" spans="1:15" ht="14.4" x14ac:dyDescent="0.25">
      <c r="A47" s="50">
        <v>82</v>
      </c>
      <c r="B47" s="51" t="s">
        <v>43</v>
      </c>
      <c r="C47" s="51"/>
      <c r="D47" s="51"/>
      <c r="E47" s="52"/>
      <c r="F47" s="53"/>
      <c r="G47" s="33" t="s">
        <v>50</v>
      </c>
      <c r="H47" s="126"/>
      <c r="I47" s="39"/>
      <c r="J47" s="73">
        <f>D18*H47</f>
        <v>0</v>
      </c>
      <c r="K47" s="76"/>
      <c r="L47" s="34">
        <v>300</v>
      </c>
      <c r="M47" s="124">
        <f>$D$18*L47</f>
        <v>1800</v>
      </c>
      <c r="N47" s="13"/>
      <c r="O47" s="16"/>
    </row>
    <row r="48" spans="1:15" ht="14.4" customHeight="1" x14ac:dyDescent="0.25">
      <c r="A48" s="50">
        <v>83</v>
      </c>
      <c r="B48" s="94" t="s">
        <v>44</v>
      </c>
      <c r="C48" s="94"/>
      <c r="D48" s="94"/>
      <c r="E48" s="95"/>
      <c r="F48" s="53"/>
      <c r="G48" s="33" t="s">
        <v>51</v>
      </c>
      <c r="H48" s="126"/>
      <c r="I48" s="39"/>
      <c r="J48" s="73">
        <f>D18*H48*D23</f>
        <v>0</v>
      </c>
      <c r="K48" s="76"/>
      <c r="L48" s="34">
        <v>40</v>
      </c>
      <c r="M48" s="124">
        <f>$D$18*$D$23*L48</f>
        <v>240</v>
      </c>
      <c r="N48" s="13"/>
      <c r="O48" s="16"/>
    </row>
    <row r="49" spans="1:15" ht="14.4" x14ac:dyDescent="0.25">
      <c r="A49" s="50">
        <v>84</v>
      </c>
      <c r="B49" s="51" t="s">
        <v>45</v>
      </c>
      <c r="C49" s="51"/>
      <c r="D49" s="51"/>
      <c r="E49" s="52"/>
      <c r="F49" s="53"/>
      <c r="G49" s="33" t="s">
        <v>52</v>
      </c>
      <c r="H49" s="126"/>
      <c r="I49" s="39"/>
      <c r="J49" s="73">
        <f>D19*D23*H49</f>
        <v>0</v>
      </c>
      <c r="K49" s="76"/>
      <c r="L49" s="34">
        <v>40</v>
      </c>
      <c r="M49" s="124">
        <f>$D$19*$D$23*L49</f>
        <v>160</v>
      </c>
      <c r="N49" s="13"/>
      <c r="O49" s="16"/>
    </row>
    <row r="50" spans="1:15" ht="14.4" x14ac:dyDescent="0.25">
      <c r="A50" s="56">
        <v>85</v>
      </c>
      <c r="B50" s="57" t="s">
        <v>46</v>
      </c>
      <c r="C50" s="57"/>
      <c r="D50" s="57"/>
      <c r="E50" s="58"/>
      <c r="F50" s="53"/>
      <c r="G50" s="33" t="s">
        <v>53</v>
      </c>
      <c r="H50" s="126"/>
      <c r="I50" s="39"/>
      <c r="J50" s="73">
        <f>D19*H50</f>
        <v>0</v>
      </c>
      <c r="K50" s="76"/>
      <c r="L50" s="34">
        <v>40</v>
      </c>
      <c r="M50" s="124">
        <f>$D$19*L50</f>
        <v>160</v>
      </c>
      <c r="N50" s="13"/>
      <c r="O50" s="16"/>
    </row>
    <row r="51" spans="1:15" ht="4.2" customHeight="1" x14ac:dyDescent="0.25">
      <c r="A51" s="54"/>
      <c r="B51" s="55"/>
      <c r="C51" s="55"/>
      <c r="D51" s="55"/>
      <c r="E51" s="55"/>
      <c r="F51" s="55"/>
      <c r="G51" s="37"/>
      <c r="H51" s="38"/>
      <c r="I51" s="39"/>
      <c r="J51" s="40"/>
      <c r="K51" s="40"/>
      <c r="L51" s="13"/>
      <c r="M51" s="13"/>
      <c r="N51" s="13"/>
      <c r="O51" s="16"/>
    </row>
    <row r="52" spans="1:15" ht="14.4" x14ac:dyDescent="0.25">
      <c r="A52" s="56">
        <v>90</v>
      </c>
      <c r="B52" s="57" t="s">
        <v>47</v>
      </c>
      <c r="C52" s="57"/>
      <c r="D52" s="57"/>
      <c r="E52" s="58"/>
      <c r="F52" s="55"/>
      <c r="G52" s="93" t="s">
        <v>54</v>
      </c>
      <c r="H52" s="93"/>
      <c r="I52" s="39"/>
      <c r="J52" s="73"/>
      <c r="K52" s="76"/>
      <c r="L52" s="13"/>
      <c r="M52" s="13"/>
      <c r="N52" s="13"/>
      <c r="O52" s="16"/>
    </row>
    <row r="53" spans="1:15" ht="14.4" thickBot="1" x14ac:dyDescent="0.3">
      <c r="A53" s="59"/>
      <c r="B53" s="59"/>
      <c r="H53" s="60"/>
      <c r="I53" s="60"/>
      <c r="J53" s="41"/>
      <c r="K53" s="42"/>
    </row>
    <row r="54" spans="1:15" ht="15" thickTop="1" thickBot="1" x14ac:dyDescent="0.3">
      <c r="A54" s="96" t="s">
        <v>55</v>
      </c>
      <c r="B54" s="96"/>
      <c r="C54" s="96"/>
      <c r="D54" s="96"/>
      <c r="E54" s="96"/>
      <c r="F54" s="61"/>
      <c r="G54" s="62"/>
      <c r="H54" s="23"/>
      <c r="I54" s="23"/>
      <c r="J54" s="77">
        <f>SUM(J29+J31+J33+J34+J36+J39+J40+J41+J42+J45+J46+J47+J48+J49+J50+J52)</f>
        <v>0</v>
      </c>
      <c r="K54" s="77">
        <f>SUM(K29+K31+K33+K34+K36+K39+K40+K41+K42+K45+K46+K47+K48+K49+K50+K52)</f>
        <v>0</v>
      </c>
      <c r="L54" s="11"/>
      <c r="M54" s="77">
        <f>SUM(M29+M31+M33+M34+M36+M39+M40+M41+M42+M45+M46+M47+M48+M49+M50+M52)</f>
        <v>12356</v>
      </c>
      <c r="N54" s="11"/>
      <c r="O54" s="11"/>
    </row>
    <row r="55" spans="1:15" ht="5.25" customHeight="1" thickTop="1" x14ac:dyDescent="0.25">
      <c r="A55" s="80"/>
      <c r="B55" s="80"/>
      <c r="C55" s="80"/>
      <c r="D55" s="80"/>
      <c r="E55" s="80"/>
      <c r="F55" s="61"/>
      <c r="G55" s="62"/>
      <c r="H55" s="23"/>
      <c r="I55" s="23"/>
      <c r="J55" s="63"/>
      <c r="K55" s="40"/>
      <c r="L55" s="11"/>
      <c r="N55" s="11"/>
      <c r="O55" s="11"/>
    </row>
    <row r="56" spans="1:15" ht="14.4" x14ac:dyDescent="0.25">
      <c r="A56" s="79" t="s">
        <v>56</v>
      </c>
      <c r="B56" s="18"/>
      <c r="C56" s="18"/>
      <c r="D56" s="18"/>
      <c r="E56" s="15"/>
      <c r="F56" s="27"/>
      <c r="G56" s="39"/>
      <c r="H56" s="16"/>
      <c r="I56" s="16"/>
      <c r="J56" s="73">
        <f>J29</f>
        <v>0</v>
      </c>
      <c r="K56" s="76">
        <f>K29</f>
        <v>0</v>
      </c>
      <c r="L56" s="11"/>
      <c r="N56" s="11"/>
      <c r="O56" s="11"/>
    </row>
    <row r="57" spans="1:15" ht="5.25" customHeight="1" x14ac:dyDescent="0.25">
      <c r="A57" s="80"/>
      <c r="B57" s="80"/>
      <c r="C57" s="80"/>
      <c r="D57" s="80"/>
      <c r="E57" s="80"/>
      <c r="F57" s="61"/>
      <c r="G57" s="62"/>
      <c r="H57" s="23"/>
      <c r="I57" s="23"/>
      <c r="J57" s="63"/>
      <c r="K57" s="40"/>
      <c r="L57" s="11"/>
      <c r="M57" s="11"/>
      <c r="N57" s="11"/>
      <c r="O57" s="11"/>
    </row>
    <row r="58" spans="1:15" ht="14.4" customHeight="1" x14ac:dyDescent="0.25">
      <c r="A58" s="79" t="s">
        <v>57</v>
      </c>
      <c r="B58" s="18"/>
      <c r="C58" s="18"/>
      <c r="D58" s="18"/>
      <c r="E58" s="15"/>
      <c r="H58" s="60"/>
      <c r="I58" s="60"/>
      <c r="J58" s="73"/>
      <c r="K58" s="76"/>
    </row>
    <row r="59" spans="1:15" ht="5.25" customHeight="1" x14ac:dyDescent="0.25">
      <c r="A59" s="80"/>
      <c r="B59" s="80"/>
      <c r="C59" s="80"/>
      <c r="D59" s="80"/>
      <c r="E59" s="80"/>
      <c r="F59" s="61"/>
      <c r="G59" s="62"/>
      <c r="H59" s="23"/>
      <c r="I59" s="23"/>
      <c r="J59" s="63"/>
      <c r="K59" s="40"/>
      <c r="L59" s="11"/>
      <c r="M59" s="11"/>
      <c r="N59" s="11"/>
      <c r="O59" s="11"/>
    </row>
    <row r="60" spans="1:15" x14ac:dyDescent="0.25">
      <c r="A60" s="79" t="s">
        <v>58</v>
      </c>
      <c r="B60" s="18"/>
      <c r="C60" s="18"/>
      <c r="D60" s="18"/>
      <c r="E60" s="15"/>
      <c r="H60" s="60"/>
      <c r="I60" s="60"/>
      <c r="J60" s="75">
        <f>SUM(J29+J31+J33+J34+J36+J39+J40+J41+J42)</f>
        <v>0</v>
      </c>
      <c r="K60" s="76">
        <f>K29+K31+K33+K34+K36+K39+K40+K41+K42</f>
        <v>0</v>
      </c>
    </row>
    <row r="61" spans="1:15" ht="5.25" customHeight="1" x14ac:dyDescent="0.25">
      <c r="A61" s="80"/>
      <c r="B61" s="80"/>
      <c r="C61" s="80"/>
      <c r="D61" s="80"/>
      <c r="E61" s="80"/>
      <c r="F61" s="61"/>
      <c r="G61" s="62"/>
      <c r="H61" s="23"/>
      <c r="I61" s="23"/>
      <c r="J61" s="63"/>
      <c r="K61" s="40"/>
      <c r="L61" s="11"/>
      <c r="M61" s="11"/>
      <c r="N61" s="11"/>
      <c r="O61" s="11"/>
    </row>
    <row r="62" spans="1:15" x14ac:dyDescent="0.25">
      <c r="A62" s="79" t="s">
        <v>69</v>
      </c>
      <c r="B62" s="18"/>
      <c r="C62" s="18"/>
      <c r="D62" s="18"/>
      <c r="E62" s="15"/>
      <c r="H62" s="60"/>
      <c r="I62" s="60"/>
      <c r="J62" s="73">
        <f>SUM(J45+J46+J47+J48+J49+J50+J52)</f>
        <v>0</v>
      </c>
      <c r="K62" s="76">
        <f>K45+K46+K47+K48+K49+K50+K52</f>
        <v>0</v>
      </c>
    </row>
    <row r="63" spans="1:15" ht="5.25" customHeight="1" x14ac:dyDescent="0.25">
      <c r="A63" s="80"/>
      <c r="B63" s="80"/>
      <c r="C63" s="80"/>
      <c r="D63" s="80"/>
      <c r="E63" s="80"/>
      <c r="F63" s="61"/>
      <c r="G63" s="62"/>
      <c r="H63" s="23"/>
      <c r="I63" s="23"/>
      <c r="J63" s="63"/>
      <c r="K63" s="40"/>
      <c r="L63" s="11"/>
      <c r="M63" s="11"/>
      <c r="N63" s="11"/>
      <c r="O63" s="11"/>
    </row>
    <row r="64" spans="1:15" x14ac:dyDescent="0.25">
      <c r="A64" s="79" t="s">
        <v>59</v>
      </c>
      <c r="B64" s="18"/>
      <c r="C64" s="18"/>
      <c r="D64" s="18"/>
      <c r="E64" s="15"/>
      <c r="H64" s="60"/>
      <c r="I64" s="60"/>
      <c r="J64" s="73">
        <f>J54-J58</f>
        <v>0</v>
      </c>
      <c r="K64" s="76">
        <f>K54-K58</f>
        <v>0</v>
      </c>
    </row>
    <row r="65" spans="1:15" ht="5.25" customHeight="1" x14ac:dyDescent="0.25">
      <c r="A65" s="80"/>
      <c r="B65" s="80"/>
      <c r="C65" s="80"/>
      <c r="D65" s="80"/>
      <c r="E65" s="80"/>
      <c r="F65" s="61"/>
      <c r="G65" s="62"/>
      <c r="H65" s="23"/>
      <c r="I65" s="23"/>
      <c r="J65" s="63"/>
      <c r="K65" s="40"/>
      <c r="L65" s="11"/>
      <c r="M65" s="11"/>
      <c r="N65" s="11"/>
      <c r="O65" s="11"/>
    </row>
    <row r="66" spans="1:15" ht="14.4" x14ac:dyDescent="0.25">
      <c r="A66" s="82" t="s">
        <v>60</v>
      </c>
      <c r="B66" s="82"/>
      <c r="C66" s="82"/>
      <c r="D66" s="82"/>
      <c r="E66" s="82"/>
      <c r="F66" s="27"/>
      <c r="G66" s="39"/>
      <c r="H66" s="16"/>
      <c r="I66" s="16"/>
      <c r="J66" s="73">
        <f>ROUND((J54-J56-J58)*0.75, -1)</f>
        <v>0</v>
      </c>
      <c r="K66" s="76"/>
      <c r="L66" s="11"/>
      <c r="M66" s="11"/>
      <c r="N66" s="11"/>
      <c r="O66" s="11"/>
    </row>
    <row r="67" spans="1:15" ht="5.25" customHeight="1" x14ac:dyDescent="0.25">
      <c r="A67" s="80"/>
      <c r="B67" s="80"/>
      <c r="C67" s="80"/>
      <c r="D67" s="80"/>
      <c r="E67" s="80"/>
      <c r="F67" s="61"/>
      <c r="G67" s="62"/>
      <c r="H67" s="23"/>
      <c r="I67" s="23"/>
      <c r="J67" s="63"/>
      <c r="K67" s="40"/>
      <c r="L67" s="11"/>
      <c r="M67" s="11"/>
      <c r="N67" s="11"/>
      <c r="O67" s="11"/>
    </row>
    <row r="68" spans="1:15" x14ac:dyDescent="0.25">
      <c r="A68" s="83" t="s">
        <v>61</v>
      </c>
      <c r="B68" s="84"/>
      <c r="C68" s="84"/>
      <c r="D68" s="84"/>
      <c r="E68" s="85"/>
      <c r="H68" s="60"/>
      <c r="I68" s="60"/>
      <c r="J68" s="41"/>
      <c r="K68" s="78">
        <f>K54-K56-K58-K66</f>
        <v>0</v>
      </c>
    </row>
    <row r="69" spans="1:15" x14ac:dyDescent="0.25">
      <c r="A69" s="64"/>
      <c r="B69" s="64"/>
      <c r="C69" s="64"/>
      <c r="D69" s="64"/>
      <c r="E69" s="64"/>
      <c r="H69" s="60"/>
      <c r="I69" s="60"/>
      <c r="J69" s="41"/>
      <c r="K69" s="42"/>
    </row>
    <row r="70" spans="1:15" x14ac:dyDescent="0.25">
      <c r="A70" s="59"/>
      <c r="B70" s="59"/>
      <c r="D70" s="59" t="s">
        <v>65</v>
      </c>
      <c r="G70" t="s">
        <v>66</v>
      </c>
      <c r="I70" s="60"/>
      <c r="J70" t="s">
        <v>67</v>
      </c>
    </row>
    <row r="71" spans="1:15" x14ac:dyDescent="0.25">
      <c r="A71" s="59" t="s">
        <v>62</v>
      </c>
      <c r="B71" s="59"/>
      <c r="D71" s="65"/>
      <c r="E71" s="65"/>
      <c r="F71" s="60"/>
      <c r="G71" s="65"/>
      <c r="H71" s="66"/>
      <c r="I71" s="60"/>
      <c r="J71" s="66"/>
      <c r="K71" s="67"/>
    </row>
    <row r="72" spans="1:15" ht="48" customHeight="1" x14ac:dyDescent="0.25">
      <c r="A72" s="59" t="s">
        <v>63</v>
      </c>
      <c r="B72" s="59"/>
      <c r="D72" s="65"/>
      <c r="E72" s="65"/>
      <c r="F72" s="60"/>
      <c r="G72" s="65"/>
      <c r="H72" s="66"/>
      <c r="I72" s="60"/>
      <c r="J72" s="66"/>
      <c r="K72" s="67"/>
    </row>
    <row r="75" spans="1:15" ht="13.95" customHeight="1" x14ac:dyDescent="0.25">
      <c r="A75" s="86" t="s">
        <v>68</v>
      </c>
      <c r="B75" s="87"/>
      <c r="C75" s="87"/>
      <c r="D75" s="87"/>
      <c r="E75" s="87"/>
      <c r="F75" s="87"/>
      <c r="G75" s="87"/>
      <c r="H75" s="87"/>
      <c r="I75" s="87"/>
      <c r="J75" s="87"/>
      <c r="K75" s="88"/>
    </row>
    <row r="76" spans="1:15" ht="13.95" customHeight="1" x14ac:dyDescent="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1"/>
    </row>
  </sheetData>
  <mergeCells count="26">
    <mergeCell ref="D10:K10"/>
    <mergeCell ref="B26:E27"/>
    <mergeCell ref="G25:H27"/>
    <mergeCell ref="A1:K1"/>
    <mergeCell ref="H4:K4"/>
    <mergeCell ref="D6:E6"/>
    <mergeCell ref="D7:E7"/>
    <mergeCell ref="D8:K8"/>
    <mergeCell ref="B48:E48"/>
    <mergeCell ref="D11:K11"/>
    <mergeCell ref="D12:K12"/>
    <mergeCell ref="A17:C17"/>
    <mergeCell ref="G17:K22"/>
    <mergeCell ref="A18:C18"/>
    <mergeCell ref="A19:C19"/>
    <mergeCell ref="A21:C21"/>
    <mergeCell ref="A22:C22"/>
    <mergeCell ref="A23:C23"/>
    <mergeCell ref="G23:K23"/>
    <mergeCell ref="G24:H24"/>
    <mergeCell ref="G36:H36"/>
    <mergeCell ref="G52:H52"/>
    <mergeCell ref="A54:E54"/>
    <mergeCell ref="A66:E66"/>
    <mergeCell ref="A68:E68"/>
    <mergeCell ref="A75:K76"/>
  </mergeCells>
  <hyperlinks>
    <hyperlink ref="G23" r:id="rId1" display="https://pfadi.swiss/fr/publications-telechargements/downloads/?search=f%C3%A9d%C3%A9raux" xr:uid="{4375B8BC-0491-49CF-9D2F-A3D6A2C5A4C6}"/>
  </hyperlinks>
  <pageMargins left="0.59055118110236227" right="0.59055118110236227" top="1.3779527559055118" bottom="0.78740157480314965" header="0.39370078740157483" footer="0.31496062992125984"/>
  <pageSetup paperSize="9" scale="70" orientation="portrait" r:id="rId2"/>
  <headerFooter scaleWithDoc="0"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C276-2BF3-4B9A-988D-9CE9181EBD59}">
  <dimension ref="A1:O76"/>
  <sheetViews>
    <sheetView view="pageLayout" topLeftCell="A39" zoomScale="80" zoomScaleNormal="100" zoomScalePageLayoutView="80" workbookViewId="0">
      <selection activeCell="H51" sqref="H51"/>
    </sheetView>
  </sheetViews>
  <sheetFormatPr baseColWidth="10" defaultColWidth="8.6640625" defaultRowHeight="13.8" x14ac:dyDescent="0.25"/>
  <cols>
    <col min="1" max="1" width="4.33203125" customWidth="1"/>
    <col min="2" max="2" width="10.109375" customWidth="1"/>
    <col min="3" max="3" width="17.109375" customWidth="1"/>
    <col min="4" max="5" width="15.33203125" customWidth="1"/>
    <col min="6" max="6" width="1" customWidth="1"/>
    <col min="7" max="7" width="18.33203125" customWidth="1"/>
    <col min="8" max="8" width="11.88671875" customWidth="1"/>
    <col min="9" max="9" width="3.109375" customWidth="1"/>
    <col min="10" max="10" width="18.6640625" customWidth="1"/>
    <col min="11" max="11" width="15.44140625" style="8" customWidth="1"/>
    <col min="12" max="256" width="11.44140625" customWidth="1"/>
  </cols>
  <sheetData>
    <row r="1" spans="1:13" ht="17.399999999999999" x14ac:dyDescent="0.3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3" customHeight="1" thickBo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4"/>
      <c r="L2" s="5"/>
      <c r="M2" s="5"/>
    </row>
    <row r="3" spans="1:13" ht="19.2" customHeight="1" x14ac:dyDescent="0.25">
      <c r="A3" s="6"/>
      <c r="B3" s="6"/>
      <c r="C3" s="5"/>
      <c r="D3" s="5"/>
      <c r="E3" s="5"/>
      <c r="F3" s="5"/>
      <c r="G3" s="5"/>
      <c r="H3" s="7"/>
      <c r="I3" s="7"/>
      <c r="J3" s="7"/>
      <c r="L3" s="5"/>
      <c r="M3" s="5"/>
    </row>
    <row r="4" spans="1:13" x14ac:dyDescent="0.25">
      <c r="A4" s="9" t="s">
        <v>5</v>
      </c>
      <c r="B4" s="9"/>
      <c r="C4" s="9"/>
      <c r="D4" s="9"/>
      <c r="E4" s="9"/>
      <c r="F4" s="9"/>
      <c r="G4" s="9"/>
      <c r="H4" s="113" t="s">
        <v>75</v>
      </c>
      <c r="I4" s="113"/>
      <c r="J4" s="113"/>
      <c r="K4" s="113"/>
      <c r="L4" s="9"/>
      <c r="M4" s="9"/>
    </row>
    <row r="5" spans="1:13" x14ac:dyDescent="0.25">
      <c r="A5" s="10"/>
      <c r="B5" s="10"/>
      <c r="C5" s="11"/>
      <c r="D5" s="11"/>
      <c r="E5" s="11"/>
      <c r="F5" s="11"/>
      <c r="G5" s="11"/>
      <c r="H5" s="12"/>
      <c r="I5" s="12"/>
      <c r="J5" s="12"/>
      <c r="K5" s="13"/>
      <c r="L5" s="11"/>
      <c r="M5" s="11"/>
    </row>
    <row r="6" spans="1:13" x14ac:dyDescent="0.25">
      <c r="A6" s="14" t="s">
        <v>6</v>
      </c>
      <c r="B6" s="14"/>
      <c r="C6" s="14"/>
      <c r="D6" s="97" t="s">
        <v>2</v>
      </c>
      <c r="E6" s="99"/>
      <c r="F6" s="13"/>
      <c r="G6" s="13"/>
      <c r="H6" s="16"/>
      <c r="I6" s="16"/>
      <c r="J6" s="16"/>
      <c r="K6" s="13"/>
      <c r="L6" s="13"/>
      <c r="M6" s="17"/>
    </row>
    <row r="7" spans="1:13" x14ac:dyDescent="0.25">
      <c r="A7" s="14" t="s">
        <v>7</v>
      </c>
      <c r="B7" s="14"/>
      <c r="C7" s="14"/>
      <c r="D7" s="97" t="s">
        <v>74</v>
      </c>
      <c r="E7" s="99"/>
      <c r="F7" s="13"/>
      <c r="G7" s="13"/>
      <c r="H7" s="16"/>
      <c r="I7" s="16"/>
      <c r="J7" s="16"/>
      <c r="K7" s="13"/>
      <c r="L7" s="13"/>
      <c r="M7" s="17"/>
    </row>
    <row r="8" spans="1:13" x14ac:dyDescent="0.25">
      <c r="A8" s="14" t="s">
        <v>9</v>
      </c>
      <c r="B8" s="14"/>
      <c r="C8" s="14"/>
      <c r="D8" s="114"/>
      <c r="E8" s="115"/>
      <c r="F8" s="115"/>
      <c r="G8" s="115"/>
      <c r="H8" s="115"/>
      <c r="I8" s="115"/>
      <c r="J8" s="115"/>
      <c r="K8" s="116"/>
      <c r="L8" s="13"/>
      <c r="M8" s="17"/>
    </row>
    <row r="9" spans="1:13" x14ac:dyDescent="0.25">
      <c r="A9" s="10"/>
      <c r="B9" s="10"/>
      <c r="C9" s="11"/>
      <c r="D9" s="11"/>
      <c r="E9" s="11"/>
      <c r="F9" s="11"/>
      <c r="G9" s="11"/>
      <c r="H9" s="12"/>
      <c r="I9" s="12"/>
      <c r="J9" s="12"/>
      <c r="K9" s="13"/>
      <c r="L9" s="11"/>
      <c r="M9" s="11"/>
    </row>
    <row r="10" spans="1:13" x14ac:dyDescent="0.25">
      <c r="A10" s="14" t="s">
        <v>10</v>
      </c>
      <c r="B10" s="14"/>
      <c r="C10" s="14"/>
      <c r="D10" s="97"/>
      <c r="E10" s="98"/>
      <c r="F10" s="98"/>
      <c r="G10" s="98"/>
      <c r="H10" s="98"/>
      <c r="I10" s="98"/>
      <c r="J10" s="98"/>
      <c r="K10" s="99"/>
      <c r="L10" s="13"/>
      <c r="M10" s="17"/>
    </row>
    <row r="11" spans="1:13" x14ac:dyDescent="0.25">
      <c r="A11" s="14" t="s">
        <v>11</v>
      </c>
      <c r="B11" s="14"/>
      <c r="C11" s="14"/>
      <c r="D11" s="97"/>
      <c r="E11" s="98"/>
      <c r="F11" s="98"/>
      <c r="G11" s="98"/>
      <c r="H11" s="98"/>
      <c r="I11" s="98"/>
      <c r="J11" s="98"/>
      <c r="K11" s="99"/>
      <c r="L11" s="13"/>
      <c r="M11" s="17"/>
    </row>
    <row r="12" spans="1:13" x14ac:dyDescent="0.25">
      <c r="A12" s="14" t="s">
        <v>12</v>
      </c>
      <c r="B12" s="14"/>
      <c r="C12" s="14"/>
      <c r="D12" s="97"/>
      <c r="E12" s="98"/>
      <c r="F12" s="98"/>
      <c r="G12" s="98"/>
      <c r="H12" s="98"/>
      <c r="I12" s="98"/>
      <c r="J12" s="98"/>
      <c r="K12" s="99"/>
      <c r="L12" s="13"/>
      <c r="M12" s="17"/>
    </row>
    <row r="13" spans="1:13" x14ac:dyDescent="0.25">
      <c r="A13" s="14"/>
      <c r="B13" s="14"/>
      <c r="C13" s="14"/>
      <c r="D13" s="13"/>
      <c r="E13" s="13"/>
      <c r="F13" s="13"/>
      <c r="G13" s="13"/>
      <c r="H13" s="16"/>
      <c r="I13" s="16"/>
      <c r="J13" s="16"/>
      <c r="K13" s="13"/>
      <c r="L13" s="13"/>
      <c r="M13" s="17"/>
    </row>
    <row r="14" spans="1:13" ht="14.4" x14ac:dyDescent="0.25">
      <c r="A14" s="19"/>
      <c r="B14" s="19"/>
      <c r="C14" s="19"/>
      <c r="D14" s="20"/>
      <c r="E14" s="20"/>
      <c r="F14" s="20"/>
      <c r="G14" s="20"/>
      <c r="H14" s="21"/>
      <c r="I14" s="21"/>
      <c r="J14" s="21"/>
      <c r="K14" s="22"/>
      <c r="L14" s="20"/>
      <c r="M14" s="20"/>
    </row>
    <row r="15" spans="1:13" x14ac:dyDescent="0.25">
      <c r="A15" s="9" t="s">
        <v>13</v>
      </c>
      <c r="B15" s="9"/>
      <c r="C15" s="9"/>
      <c r="D15" s="71" t="s">
        <v>1</v>
      </c>
      <c r="E15" s="69" t="s">
        <v>24</v>
      </c>
      <c r="F15" s="9"/>
      <c r="G15" s="9"/>
      <c r="H15" s="23"/>
      <c r="I15" s="23"/>
      <c r="J15" s="16"/>
      <c r="K15" s="13"/>
      <c r="L15" s="9"/>
      <c r="M15" s="9"/>
    </row>
    <row r="16" spans="1:13" x14ac:dyDescent="0.25">
      <c r="A16" s="10"/>
      <c r="B16" s="10"/>
      <c r="C16" s="11"/>
      <c r="D16" s="11"/>
      <c r="E16" s="11"/>
      <c r="F16" s="11"/>
      <c r="G16" s="11"/>
      <c r="H16" s="12"/>
      <c r="I16" s="12"/>
      <c r="J16" s="12"/>
      <c r="K16" s="13"/>
      <c r="L16" s="11"/>
      <c r="M16" s="11"/>
    </row>
    <row r="17" spans="1:15" ht="13.8" customHeight="1" x14ac:dyDescent="0.25">
      <c r="A17" s="100" t="s">
        <v>14</v>
      </c>
      <c r="B17" s="101"/>
      <c r="C17" s="102"/>
      <c r="D17" s="70">
        <v>24</v>
      </c>
      <c r="E17" s="68"/>
      <c r="F17" s="13"/>
      <c r="G17" s="103" t="s">
        <v>64</v>
      </c>
      <c r="H17" s="104"/>
      <c r="I17" s="104"/>
      <c r="J17" s="104"/>
      <c r="K17" s="105"/>
      <c r="L17" s="13"/>
      <c r="M17" s="17"/>
      <c r="N17" s="13"/>
      <c r="O17" s="13"/>
    </row>
    <row r="18" spans="1:15" x14ac:dyDescent="0.25">
      <c r="A18" s="100" t="s">
        <v>15</v>
      </c>
      <c r="B18" s="101"/>
      <c r="C18" s="102"/>
      <c r="D18" s="70">
        <v>6</v>
      </c>
      <c r="E18" s="68"/>
      <c r="F18" s="13"/>
      <c r="G18" s="106"/>
      <c r="H18" s="107"/>
      <c r="I18" s="107"/>
      <c r="J18" s="107"/>
      <c r="K18" s="108"/>
      <c r="L18" s="13"/>
      <c r="M18" s="13"/>
      <c r="N18" s="13"/>
      <c r="O18" s="13"/>
    </row>
    <row r="19" spans="1:15" x14ac:dyDescent="0.25">
      <c r="A19" s="100" t="s">
        <v>17</v>
      </c>
      <c r="B19" s="101"/>
      <c r="C19" s="102"/>
      <c r="D19" s="70">
        <v>2</v>
      </c>
      <c r="E19" s="68"/>
      <c r="F19" s="13"/>
      <c r="G19" s="106"/>
      <c r="H19" s="107"/>
      <c r="I19" s="107"/>
      <c r="J19" s="107"/>
      <c r="K19" s="108"/>
      <c r="L19" s="13"/>
      <c r="M19" s="13"/>
      <c r="N19" s="13"/>
      <c r="O19" s="13"/>
    </row>
    <row r="20" spans="1:15" x14ac:dyDescent="0.25">
      <c r="A20" s="24" t="s">
        <v>16</v>
      </c>
      <c r="B20" s="25"/>
      <c r="C20" s="26"/>
      <c r="D20" s="70">
        <v>1</v>
      </c>
      <c r="E20" s="68"/>
      <c r="F20" s="13"/>
      <c r="G20" s="106"/>
      <c r="H20" s="107"/>
      <c r="I20" s="107"/>
      <c r="J20" s="107"/>
      <c r="K20" s="108"/>
      <c r="L20" s="13"/>
      <c r="M20" s="13"/>
      <c r="N20" s="13"/>
      <c r="O20" s="13"/>
    </row>
    <row r="21" spans="1:15" x14ac:dyDescent="0.25">
      <c r="A21" s="100" t="s">
        <v>18</v>
      </c>
      <c r="B21" s="101"/>
      <c r="C21" s="102"/>
      <c r="D21" s="70">
        <v>7</v>
      </c>
      <c r="E21" s="68"/>
      <c r="F21" s="13"/>
      <c r="G21" s="106"/>
      <c r="H21" s="107"/>
      <c r="I21" s="107"/>
      <c r="J21" s="107"/>
      <c r="K21" s="108"/>
      <c r="L21" s="13"/>
      <c r="M21" s="13"/>
      <c r="N21" s="13"/>
      <c r="O21" s="13"/>
    </row>
    <row r="22" spans="1:15" x14ac:dyDescent="0.25">
      <c r="A22" s="100" t="s">
        <v>19</v>
      </c>
      <c r="B22" s="101"/>
      <c r="C22" s="102"/>
      <c r="D22" s="70">
        <v>6</v>
      </c>
      <c r="E22" s="68"/>
      <c r="F22" s="13"/>
      <c r="G22" s="106"/>
      <c r="H22" s="107"/>
      <c r="I22" s="107"/>
      <c r="J22" s="107"/>
      <c r="K22" s="108"/>
      <c r="L22" s="13"/>
      <c r="M22" s="13"/>
      <c r="N22" s="13"/>
      <c r="O22" s="13"/>
    </row>
    <row r="23" spans="1:15" x14ac:dyDescent="0.25">
      <c r="A23" s="100" t="s">
        <v>20</v>
      </c>
      <c r="B23" s="101"/>
      <c r="C23" s="102"/>
      <c r="D23" s="70">
        <v>2</v>
      </c>
      <c r="E23" s="68"/>
      <c r="F23" s="13"/>
      <c r="G23" s="109" t="s">
        <v>21</v>
      </c>
      <c r="H23" s="110"/>
      <c r="I23" s="110"/>
      <c r="J23" s="110"/>
      <c r="K23" s="111"/>
      <c r="L23" s="13"/>
      <c r="M23" s="13"/>
      <c r="N23" s="13"/>
      <c r="O23" s="13"/>
    </row>
    <row r="24" spans="1:15" x14ac:dyDescent="0.25">
      <c r="A24" s="14"/>
      <c r="B24" s="14"/>
      <c r="C24" s="14"/>
      <c r="D24" s="17"/>
      <c r="E24" s="17"/>
      <c r="F24" s="13"/>
      <c r="G24" s="92"/>
      <c r="H24" s="92"/>
      <c r="I24" s="27"/>
      <c r="J24" s="28"/>
      <c r="K24" s="13"/>
      <c r="L24" s="13"/>
      <c r="M24" s="13"/>
      <c r="O24" s="13"/>
    </row>
    <row r="25" spans="1:15" x14ac:dyDescent="0.25">
      <c r="A25" s="9" t="s">
        <v>22</v>
      </c>
      <c r="B25" s="9"/>
      <c r="C25" s="9"/>
      <c r="D25" s="9"/>
      <c r="E25" s="9"/>
      <c r="F25" s="9"/>
      <c r="G25" s="118" t="s">
        <v>87</v>
      </c>
      <c r="H25" s="119"/>
      <c r="I25" s="29"/>
      <c r="J25" s="72" t="s">
        <v>1</v>
      </c>
      <c r="K25" s="69" t="s">
        <v>24</v>
      </c>
      <c r="L25" s="9" t="s">
        <v>86</v>
      </c>
      <c r="M25" s="9"/>
      <c r="N25" s="9"/>
      <c r="O25" s="9"/>
    </row>
    <row r="26" spans="1:15" ht="27" customHeight="1" x14ac:dyDescent="0.25">
      <c r="A26" s="10"/>
      <c r="B26" s="117" t="s">
        <v>83</v>
      </c>
      <c r="C26" s="117"/>
      <c r="D26" s="117"/>
      <c r="E26" s="117"/>
      <c r="F26" s="11"/>
      <c r="G26" s="120"/>
      <c r="H26" s="121"/>
      <c r="I26" s="12"/>
      <c r="J26" s="12"/>
      <c r="K26" s="13"/>
      <c r="L26" s="30"/>
      <c r="M26" s="11"/>
      <c r="N26" s="11"/>
      <c r="O26" s="11"/>
    </row>
    <row r="27" spans="1:15" ht="27.6" customHeight="1" x14ac:dyDescent="0.25">
      <c r="A27" s="10"/>
      <c r="B27" s="117"/>
      <c r="C27" s="117"/>
      <c r="D27" s="117"/>
      <c r="E27" s="117"/>
      <c r="F27" s="11"/>
      <c r="G27" s="122"/>
      <c r="H27" s="123"/>
      <c r="I27" s="12"/>
      <c r="J27" s="12"/>
      <c r="K27" s="13"/>
      <c r="L27" s="30"/>
      <c r="M27" s="11"/>
      <c r="N27" s="11"/>
      <c r="O27" s="11"/>
    </row>
    <row r="28" spans="1:15" ht="14.4" x14ac:dyDescent="0.25">
      <c r="A28" s="31" t="s">
        <v>23</v>
      </c>
      <c r="B28" s="10"/>
      <c r="C28" s="11"/>
      <c r="D28" s="11"/>
      <c r="E28" s="11"/>
      <c r="F28" s="11"/>
      <c r="G28" s="128" t="s">
        <v>85</v>
      </c>
      <c r="H28" s="127" t="s">
        <v>84</v>
      </c>
      <c r="I28" s="12"/>
      <c r="J28" s="12"/>
      <c r="K28" s="13"/>
      <c r="L28" s="30"/>
      <c r="M28" s="11"/>
      <c r="N28" s="11"/>
      <c r="O28" s="11"/>
    </row>
    <row r="29" spans="1:15" ht="14.4" x14ac:dyDescent="0.25">
      <c r="A29" s="32">
        <v>10</v>
      </c>
      <c r="B29" s="18" t="s">
        <v>25</v>
      </c>
      <c r="C29" s="18"/>
      <c r="D29" s="18"/>
      <c r="E29" s="15"/>
      <c r="F29" s="27"/>
      <c r="G29" s="33" t="s">
        <v>26</v>
      </c>
      <c r="H29" s="126"/>
      <c r="I29" s="35"/>
      <c r="J29" s="73">
        <f>(D17+D18+D19)*H29*D22</f>
        <v>0</v>
      </c>
      <c r="K29" s="76"/>
      <c r="L29" s="34">
        <v>17</v>
      </c>
      <c r="M29" s="124">
        <f>($D$17+$D$18+$D$19)*L29*$D$22</f>
        <v>3264</v>
      </c>
      <c r="N29" s="13"/>
      <c r="O29" s="16"/>
    </row>
    <row r="30" spans="1:15" ht="4.2" customHeight="1" x14ac:dyDescent="0.25">
      <c r="A30" s="54"/>
      <c r="B30" s="55"/>
      <c r="C30" s="55"/>
      <c r="D30" s="55"/>
      <c r="E30" s="55"/>
      <c r="F30" s="55"/>
      <c r="G30" s="37"/>
      <c r="H30" s="38"/>
      <c r="I30" s="39"/>
      <c r="J30" s="40"/>
      <c r="K30" s="40"/>
      <c r="L30" s="38"/>
      <c r="M30" s="40"/>
      <c r="N30" s="13"/>
      <c r="O30" s="16"/>
    </row>
    <row r="31" spans="1:15" ht="14.4" x14ac:dyDescent="0.25">
      <c r="A31" s="32">
        <v>20</v>
      </c>
      <c r="B31" s="18" t="s">
        <v>27</v>
      </c>
      <c r="C31" s="18"/>
      <c r="D31" s="18"/>
      <c r="E31" s="15"/>
      <c r="F31" s="27"/>
      <c r="G31" s="33" t="s">
        <v>26</v>
      </c>
      <c r="H31" s="126"/>
      <c r="I31" s="35"/>
      <c r="J31" s="73">
        <f>(D17+D18+D19)*H31*D21</f>
        <v>0</v>
      </c>
      <c r="K31" s="76"/>
      <c r="L31" s="34">
        <v>10</v>
      </c>
      <c r="M31" s="124">
        <f>($D$17+$D$18+$D$19)*L31*$D$21</f>
        <v>2240</v>
      </c>
      <c r="N31" s="13"/>
      <c r="O31" s="16"/>
    </row>
    <row r="32" spans="1:15" ht="4.2" customHeight="1" x14ac:dyDescent="0.25">
      <c r="A32" s="54"/>
      <c r="B32" s="55"/>
      <c r="C32" s="55"/>
      <c r="D32" s="55"/>
      <c r="E32" s="55"/>
      <c r="F32" s="55"/>
      <c r="G32" s="37"/>
      <c r="H32" s="38"/>
      <c r="I32" s="39"/>
      <c r="J32" s="40"/>
      <c r="K32" s="40"/>
      <c r="L32" s="38"/>
      <c r="M32" s="40"/>
      <c r="N32" s="13"/>
      <c r="O32" s="16"/>
    </row>
    <row r="33" spans="1:15" ht="14.4" x14ac:dyDescent="0.25">
      <c r="A33" s="32">
        <v>30</v>
      </c>
      <c r="B33" s="43" t="s">
        <v>73</v>
      </c>
      <c r="C33" s="18"/>
      <c r="D33" s="18"/>
      <c r="E33" s="15"/>
      <c r="F33" s="44"/>
      <c r="G33" s="33" t="s">
        <v>29</v>
      </c>
      <c r="H33" s="126"/>
      <c r="I33" s="45"/>
      <c r="J33" s="74">
        <f>(D17+D18+D19)*H33</f>
        <v>0</v>
      </c>
      <c r="K33" s="76"/>
      <c r="L33" s="34">
        <v>40</v>
      </c>
      <c r="M33" s="125">
        <f>($D$17+$D$18+$D$19)*L33</f>
        <v>1280</v>
      </c>
      <c r="N33" s="13"/>
      <c r="O33" s="16"/>
    </row>
    <row r="34" spans="1:15" ht="14.4" x14ac:dyDescent="0.25">
      <c r="A34" s="32">
        <v>31</v>
      </c>
      <c r="B34" s="18" t="s">
        <v>30</v>
      </c>
      <c r="C34" s="18"/>
      <c r="D34" s="18"/>
      <c r="E34" s="15"/>
      <c r="F34" s="44"/>
      <c r="G34" s="33" t="s">
        <v>38</v>
      </c>
      <c r="H34" s="126"/>
      <c r="I34" s="45"/>
      <c r="J34" s="74">
        <f>H34</f>
        <v>0</v>
      </c>
      <c r="K34" s="76"/>
      <c r="L34" s="34">
        <v>100</v>
      </c>
      <c r="M34" s="125">
        <f>L34</f>
        <v>100</v>
      </c>
      <c r="N34" s="13"/>
      <c r="O34" s="16"/>
    </row>
    <row r="35" spans="1:15" ht="4.2" customHeight="1" x14ac:dyDescent="0.25">
      <c r="A35" s="54"/>
      <c r="B35" s="55"/>
      <c r="C35" s="55"/>
      <c r="D35" s="55"/>
      <c r="E35" s="55"/>
      <c r="F35" s="55"/>
      <c r="G35" s="37"/>
      <c r="H35" s="38"/>
      <c r="I35" s="39"/>
      <c r="J35" s="40"/>
      <c r="K35" s="40"/>
      <c r="L35" s="13"/>
      <c r="M35" s="40"/>
      <c r="N35" s="13"/>
      <c r="O35" s="16"/>
    </row>
    <row r="36" spans="1:15" ht="14.4" x14ac:dyDescent="0.25">
      <c r="A36" s="32">
        <v>40</v>
      </c>
      <c r="B36" s="18" t="s">
        <v>31</v>
      </c>
      <c r="C36" s="18"/>
      <c r="D36" s="18"/>
      <c r="E36" s="15"/>
      <c r="F36" s="27"/>
      <c r="G36" s="93" t="s">
        <v>32</v>
      </c>
      <c r="H36" s="93"/>
      <c r="I36" s="39"/>
      <c r="J36" s="73"/>
      <c r="K36" s="76"/>
      <c r="L36" s="13"/>
      <c r="M36" s="124"/>
      <c r="N36" s="13"/>
      <c r="O36" s="16"/>
    </row>
    <row r="37" spans="1:15" ht="14.4" x14ac:dyDescent="0.25">
      <c r="A37" s="36"/>
      <c r="B37" s="27"/>
      <c r="C37" s="27"/>
      <c r="D37" s="27"/>
      <c r="E37" s="27"/>
      <c r="F37" s="27"/>
      <c r="G37" s="37"/>
      <c r="H37" s="38"/>
      <c r="I37" s="39"/>
      <c r="J37" s="40"/>
      <c r="K37" s="40"/>
      <c r="L37" s="13"/>
      <c r="M37" s="40"/>
      <c r="N37" s="13"/>
      <c r="O37" s="16"/>
    </row>
    <row r="38" spans="1:15" ht="14.4" x14ac:dyDescent="0.25">
      <c r="A38" s="46" t="s">
        <v>33</v>
      </c>
      <c r="B38" s="13"/>
      <c r="C38" s="27"/>
      <c r="D38" s="27"/>
      <c r="E38" s="27"/>
      <c r="F38" s="27"/>
      <c r="G38" s="37"/>
      <c r="H38" s="38"/>
      <c r="I38" s="39"/>
      <c r="J38" s="40"/>
      <c r="K38" s="40"/>
      <c r="L38" s="13"/>
      <c r="M38" s="40"/>
      <c r="N38" s="13"/>
      <c r="O38" s="16"/>
    </row>
    <row r="39" spans="1:15" ht="14.4" x14ac:dyDescent="0.25">
      <c r="A39" s="32">
        <v>50</v>
      </c>
      <c r="B39" s="18" t="s">
        <v>34</v>
      </c>
      <c r="C39" s="18"/>
      <c r="D39" s="18"/>
      <c r="E39" s="15"/>
      <c r="F39" s="44"/>
      <c r="G39" s="33" t="s">
        <v>38</v>
      </c>
      <c r="H39" s="126"/>
      <c r="I39" s="45"/>
      <c r="J39" s="74">
        <f>H39</f>
        <v>0</v>
      </c>
      <c r="K39" s="76"/>
      <c r="L39" s="34">
        <v>150</v>
      </c>
      <c r="M39" s="125">
        <f>L39</f>
        <v>150</v>
      </c>
      <c r="N39" s="13"/>
      <c r="O39" s="16"/>
    </row>
    <row r="40" spans="1:15" ht="14.4" x14ac:dyDescent="0.25">
      <c r="A40" s="47">
        <v>51</v>
      </c>
      <c r="B40" s="48" t="s">
        <v>35</v>
      </c>
      <c r="C40" s="48"/>
      <c r="D40" s="48"/>
      <c r="E40" s="49"/>
      <c r="F40" s="44"/>
      <c r="G40" s="33" t="s">
        <v>38</v>
      </c>
      <c r="H40" s="126"/>
      <c r="I40" s="39"/>
      <c r="J40" s="73">
        <f>H40</f>
        <v>0</v>
      </c>
      <c r="K40" s="76"/>
      <c r="L40" s="34">
        <v>250</v>
      </c>
      <c r="M40" s="124">
        <f>L40</f>
        <v>250</v>
      </c>
      <c r="N40" s="13"/>
      <c r="O40" s="16"/>
    </row>
    <row r="41" spans="1:15" ht="14.4" x14ac:dyDescent="0.25">
      <c r="A41" s="47">
        <v>60</v>
      </c>
      <c r="B41" s="48" t="s">
        <v>36</v>
      </c>
      <c r="C41" s="48"/>
      <c r="D41" s="48"/>
      <c r="E41" s="49"/>
      <c r="F41" s="44"/>
      <c r="G41" s="33" t="s">
        <v>38</v>
      </c>
      <c r="H41" s="126"/>
      <c r="I41" s="39"/>
      <c r="J41" s="73">
        <f>H41</f>
        <v>0</v>
      </c>
      <c r="K41" s="76"/>
      <c r="L41" s="34">
        <v>100</v>
      </c>
      <c r="M41" s="124">
        <f>L41</f>
        <v>100</v>
      </c>
      <c r="N41" s="13"/>
      <c r="O41" s="16"/>
    </row>
    <row r="42" spans="1:15" ht="14.4" x14ac:dyDescent="0.25">
      <c r="A42" s="50">
        <v>70</v>
      </c>
      <c r="B42" s="51" t="s">
        <v>37</v>
      </c>
      <c r="C42" s="51"/>
      <c r="D42" s="51"/>
      <c r="E42" s="52"/>
      <c r="F42" s="53"/>
      <c r="G42" s="33" t="s">
        <v>39</v>
      </c>
      <c r="H42" s="126"/>
      <c r="I42" s="39"/>
      <c r="J42" s="73">
        <f>(D18+D19)*H42</f>
        <v>0</v>
      </c>
      <c r="K42" s="76"/>
      <c r="L42" s="34">
        <v>25</v>
      </c>
      <c r="M42" s="124">
        <f>($D$18+$D$19)*L42</f>
        <v>200</v>
      </c>
      <c r="N42" s="13"/>
      <c r="O42" s="16"/>
    </row>
    <row r="43" spans="1:15" ht="14.4" x14ac:dyDescent="0.25">
      <c r="A43" s="54"/>
      <c r="B43" s="55"/>
      <c r="C43" s="55"/>
      <c r="D43" s="55"/>
      <c r="E43" s="55"/>
      <c r="F43" s="55"/>
      <c r="G43" s="37"/>
      <c r="H43" s="38"/>
      <c r="I43" s="39"/>
      <c r="J43" s="40"/>
      <c r="K43" s="40"/>
      <c r="L43" s="38"/>
      <c r="M43" s="40"/>
      <c r="N43" s="13"/>
      <c r="O43" s="16"/>
    </row>
    <row r="44" spans="1:15" ht="14.4" x14ac:dyDescent="0.25">
      <c r="A44" s="46" t="s">
        <v>40</v>
      </c>
      <c r="B44" s="13"/>
      <c r="C44" s="27"/>
      <c r="D44" s="27"/>
      <c r="E44" s="27"/>
      <c r="F44" s="27"/>
      <c r="G44" s="37"/>
      <c r="H44" s="38"/>
      <c r="I44" s="39"/>
      <c r="J44" s="40"/>
      <c r="K44" s="40"/>
      <c r="L44" s="38"/>
      <c r="M44" s="40"/>
      <c r="N44" s="13"/>
      <c r="O44" s="16"/>
    </row>
    <row r="45" spans="1:15" ht="14.4" x14ac:dyDescent="0.25">
      <c r="A45" s="32">
        <v>80</v>
      </c>
      <c r="B45" s="18" t="s">
        <v>41</v>
      </c>
      <c r="C45" s="18"/>
      <c r="D45" s="18"/>
      <c r="E45" s="15"/>
      <c r="F45" s="27"/>
      <c r="G45" s="33" t="s">
        <v>72</v>
      </c>
      <c r="H45" s="126"/>
      <c r="I45" s="35"/>
      <c r="J45" s="74">
        <f>D17*D23*H45</f>
        <v>0</v>
      </c>
      <c r="K45" s="76"/>
      <c r="L45" s="34">
        <v>25</v>
      </c>
      <c r="M45" s="124">
        <f>$D$17*$D$23*L45</f>
        <v>1200</v>
      </c>
      <c r="N45" s="13"/>
      <c r="O45" s="16"/>
    </row>
    <row r="46" spans="1:15" ht="14.4" x14ac:dyDescent="0.25">
      <c r="A46" s="56">
        <v>81</v>
      </c>
      <c r="B46" s="57" t="s">
        <v>42</v>
      </c>
      <c r="C46" s="57"/>
      <c r="D46" s="57"/>
      <c r="E46" s="58"/>
      <c r="F46" s="53"/>
      <c r="G46" s="33" t="s">
        <v>49</v>
      </c>
      <c r="H46" s="126"/>
      <c r="I46" s="39"/>
      <c r="J46" s="73">
        <f>D20*H46</f>
        <v>0</v>
      </c>
      <c r="K46" s="76"/>
      <c r="L46" s="34">
        <v>80</v>
      </c>
      <c r="M46" s="124">
        <f>$D$20*L46</f>
        <v>80</v>
      </c>
      <c r="N46" s="13"/>
      <c r="O46" s="16"/>
    </row>
    <row r="47" spans="1:15" ht="14.4" x14ac:dyDescent="0.25">
      <c r="A47" s="50">
        <v>82</v>
      </c>
      <c r="B47" s="51" t="s">
        <v>43</v>
      </c>
      <c r="C47" s="51"/>
      <c r="D47" s="51"/>
      <c r="E47" s="52"/>
      <c r="F47" s="53"/>
      <c r="G47" s="33" t="s">
        <v>50</v>
      </c>
      <c r="H47" s="126"/>
      <c r="I47" s="39"/>
      <c r="J47" s="73">
        <f>D18*H47</f>
        <v>0</v>
      </c>
      <c r="K47" s="76"/>
      <c r="L47" s="34">
        <v>300</v>
      </c>
      <c r="M47" s="124">
        <f>$D$18*L47</f>
        <v>1800</v>
      </c>
      <c r="N47" s="13"/>
      <c r="O47" s="16"/>
    </row>
    <row r="48" spans="1:15" ht="14.4" customHeight="1" x14ac:dyDescent="0.25">
      <c r="A48" s="50">
        <v>83</v>
      </c>
      <c r="B48" s="94" t="s">
        <v>44</v>
      </c>
      <c r="C48" s="94"/>
      <c r="D48" s="94"/>
      <c r="E48" s="95"/>
      <c r="F48" s="53"/>
      <c r="G48" s="33" t="s">
        <v>51</v>
      </c>
      <c r="H48" s="126"/>
      <c r="I48" s="39"/>
      <c r="J48" s="73">
        <f>D18*H48*D23</f>
        <v>0</v>
      </c>
      <c r="K48" s="76"/>
      <c r="L48" s="34">
        <v>40</v>
      </c>
      <c r="M48" s="124">
        <f>$D$18*$D$23*L48</f>
        <v>480</v>
      </c>
      <c r="N48" s="13"/>
      <c r="O48" s="16"/>
    </row>
    <row r="49" spans="1:15" ht="14.4" x14ac:dyDescent="0.25">
      <c r="A49" s="50">
        <v>84</v>
      </c>
      <c r="B49" s="51" t="s">
        <v>45</v>
      </c>
      <c r="C49" s="51"/>
      <c r="D49" s="51"/>
      <c r="E49" s="52"/>
      <c r="F49" s="53"/>
      <c r="G49" s="33" t="s">
        <v>52</v>
      </c>
      <c r="H49" s="126"/>
      <c r="I49" s="39"/>
      <c r="J49" s="73">
        <f>D19*D23*H49</f>
        <v>0</v>
      </c>
      <c r="K49" s="76"/>
      <c r="L49" s="34">
        <v>40</v>
      </c>
      <c r="M49" s="124">
        <f>$D$19*$D$23*L49</f>
        <v>160</v>
      </c>
      <c r="N49" s="13"/>
      <c r="O49" s="16"/>
    </row>
    <row r="50" spans="1:15" ht="14.4" x14ac:dyDescent="0.25">
      <c r="A50" s="56">
        <v>85</v>
      </c>
      <c r="B50" s="57" t="s">
        <v>46</v>
      </c>
      <c r="C50" s="57"/>
      <c r="D50" s="57"/>
      <c r="E50" s="58"/>
      <c r="F50" s="53"/>
      <c r="G50" s="33" t="s">
        <v>53</v>
      </c>
      <c r="H50" s="126"/>
      <c r="I50" s="39"/>
      <c r="J50" s="73">
        <f>D19*H50</f>
        <v>0</v>
      </c>
      <c r="K50" s="76"/>
      <c r="L50" s="34">
        <v>40</v>
      </c>
      <c r="M50" s="124">
        <f>$D$19*L50</f>
        <v>80</v>
      </c>
      <c r="N50" s="13"/>
      <c r="O50" s="16"/>
    </row>
    <row r="51" spans="1:15" ht="4.2" customHeight="1" x14ac:dyDescent="0.25">
      <c r="A51" s="54"/>
      <c r="B51" s="55"/>
      <c r="C51" s="55"/>
      <c r="D51" s="55"/>
      <c r="E51" s="55"/>
      <c r="F51" s="55"/>
      <c r="G51" s="37"/>
      <c r="H51" s="38"/>
      <c r="I51" s="39"/>
      <c r="J51" s="40"/>
      <c r="K51" s="40"/>
      <c r="L51" s="13"/>
      <c r="M51" s="13"/>
      <c r="N51" s="13"/>
      <c r="O51" s="16"/>
    </row>
    <row r="52" spans="1:15" ht="14.4" x14ac:dyDescent="0.25">
      <c r="A52" s="56">
        <v>90</v>
      </c>
      <c r="B52" s="57" t="s">
        <v>47</v>
      </c>
      <c r="C52" s="57"/>
      <c r="D52" s="57"/>
      <c r="E52" s="58"/>
      <c r="F52" s="55"/>
      <c r="G52" s="93" t="s">
        <v>54</v>
      </c>
      <c r="H52" s="93"/>
      <c r="I52" s="39"/>
      <c r="J52" s="73"/>
      <c r="K52" s="76"/>
      <c r="L52" s="13"/>
      <c r="M52" s="13"/>
      <c r="N52" s="13"/>
      <c r="O52" s="16"/>
    </row>
    <row r="53" spans="1:15" ht="14.4" thickBot="1" x14ac:dyDescent="0.3">
      <c r="A53" s="59"/>
      <c r="B53" s="59"/>
      <c r="H53" s="60"/>
      <c r="I53" s="60"/>
      <c r="J53" s="41"/>
      <c r="K53" s="42"/>
    </row>
    <row r="54" spans="1:15" ht="15" thickTop="1" thickBot="1" x14ac:dyDescent="0.3">
      <c r="A54" s="96" t="s">
        <v>55</v>
      </c>
      <c r="B54" s="96"/>
      <c r="C54" s="96"/>
      <c r="D54" s="96"/>
      <c r="E54" s="96"/>
      <c r="F54" s="61"/>
      <c r="G54" s="62"/>
      <c r="H54" s="23"/>
      <c r="I54" s="23"/>
      <c r="J54" s="77">
        <f>SUM(J29+J31+J33+J34+J36+J39+J40+J41+J42+J45+J46+J47+J48+J49+J50+J52)</f>
        <v>0</v>
      </c>
      <c r="K54" s="77">
        <f>SUM(K29+K31+K33+K34+K36+K39+K40+K41+K42+K45+K46+K47+K48+K49+K50+K52)</f>
        <v>0</v>
      </c>
      <c r="L54" s="11"/>
      <c r="M54" s="77">
        <f>SUM(M29+M31+M33+M34+M36+M39+M40+M41+M42+M45+M46+M47+M48+M49+M50+M52)</f>
        <v>11384</v>
      </c>
      <c r="N54" s="11"/>
      <c r="O54" s="11"/>
    </row>
    <row r="55" spans="1:15" ht="5.25" customHeight="1" thickTop="1" x14ac:dyDescent="0.25">
      <c r="A55" s="80"/>
      <c r="B55" s="80"/>
      <c r="C55" s="80"/>
      <c r="D55" s="80"/>
      <c r="E55" s="80"/>
      <c r="F55" s="61"/>
      <c r="G55" s="62"/>
      <c r="H55" s="23"/>
      <c r="I55" s="23"/>
      <c r="J55" s="63"/>
      <c r="K55" s="40"/>
      <c r="L55" s="11"/>
      <c r="N55" s="11"/>
      <c r="O55" s="11"/>
    </row>
    <row r="56" spans="1:15" ht="14.4" x14ac:dyDescent="0.25">
      <c r="A56" s="79" t="s">
        <v>56</v>
      </c>
      <c r="B56" s="18"/>
      <c r="C56" s="18"/>
      <c r="D56" s="18"/>
      <c r="E56" s="15"/>
      <c r="F56" s="27"/>
      <c r="G56" s="39"/>
      <c r="H56" s="16"/>
      <c r="I56" s="16"/>
      <c r="J56" s="73">
        <f>J29</f>
        <v>0</v>
      </c>
      <c r="K56" s="76">
        <f>K29</f>
        <v>0</v>
      </c>
      <c r="L56" s="11"/>
      <c r="M56" s="11"/>
      <c r="N56" s="11"/>
      <c r="O56" s="11"/>
    </row>
    <row r="57" spans="1:15" ht="5.25" customHeight="1" x14ac:dyDescent="0.25">
      <c r="A57" s="80"/>
      <c r="B57" s="80"/>
      <c r="C57" s="80"/>
      <c r="D57" s="80"/>
      <c r="E57" s="80"/>
      <c r="F57" s="61"/>
      <c r="G57" s="62"/>
      <c r="H57" s="23"/>
      <c r="I57" s="23"/>
      <c r="J57" s="63"/>
      <c r="K57" s="40"/>
      <c r="L57" s="11"/>
      <c r="M57" s="11"/>
      <c r="N57" s="11"/>
      <c r="O57" s="11"/>
    </row>
    <row r="58" spans="1:15" ht="14.4" customHeight="1" x14ac:dyDescent="0.25">
      <c r="A58" s="79" t="s">
        <v>57</v>
      </c>
      <c r="B58" s="18"/>
      <c r="C58" s="18"/>
      <c r="D58" s="18"/>
      <c r="E58" s="15"/>
      <c r="H58" s="60"/>
      <c r="I58" s="60"/>
      <c r="J58" s="73"/>
      <c r="K58" s="76"/>
    </row>
    <row r="59" spans="1:15" ht="5.25" customHeight="1" x14ac:dyDescent="0.25">
      <c r="A59" s="80"/>
      <c r="B59" s="80"/>
      <c r="C59" s="80"/>
      <c r="D59" s="80"/>
      <c r="E59" s="80"/>
      <c r="F59" s="61"/>
      <c r="G59" s="62"/>
      <c r="H59" s="23"/>
      <c r="I59" s="23"/>
      <c r="J59" s="63"/>
      <c r="K59" s="40"/>
      <c r="L59" s="11"/>
      <c r="M59" s="11"/>
      <c r="N59" s="11"/>
      <c r="O59" s="11"/>
    </row>
    <row r="60" spans="1:15" x14ac:dyDescent="0.25">
      <c r="A60" s="79" t="s">
        <v>58</v>
      </c>
      <c r="B60" s="18"/>
      <c r="C60" s="18"/>
      <c r="D60" s="18"/>
      <c r="E60" s="15"/>
      <c r="H60" s="60"/>
      <c r="I60" s="60"/>
      <c r="J60" s="75">
        <f>SUM(J29+J31+J33+J34+J36+J39+J40+J41+J42)</f>
        <v>0</v>
      </c>
      <c r="K60" s="76">
        <f>K29+K31+K33+K34+K36+K39+K40+K41+K42</f>
        <v>0</v>
      </c>
    </row>
    <row r="61" spans="1:15" ht="5.25" customHeight="1" x14ac:dyDescent="0.25">
      <c r="A61" s="80"/>
      <c r="B61" s="80"/>
      <c r="C61" s="80"/>
      <c r="D61" s="80"/>
      <c r="E61" s="80"/>
      <c r="F61" s="61"/>
      <c r="G61" s="62"/>
      <c r="H61" s="23"/>
      <c r="I61" s="23"/>
      <c r="J61" s="63"/>
      <c r="K61" s="40"/>
      <c r="L61" s="11"/>
      <c r="M61" s="11"/>
      <c r="N61" s="11"/>
      <c r="O61" s="11"/>
    </row>
    <row r="62" spans="1:15" x14ac:dyDescent="0.25">
      <c r="A62" s="79" t="s">
        <v>69</v>
      </c>
      <c r="B62" s="18"/>
      <c r="C62" s="18"/>
      <c r="D62" s="18"/>
      <c r="E62" s="15"/>
      <c r="H62" s="60"/>
      <c r="I62" s="60"/>
      <c r="J62" s="73">
        <f>SUM(J45+J46+J47+J48+J49+J50+J52)</f>
        <v>0</v>
      </c>
      <c r="K62" s="76">
        <f>K45+K46+K47+K48+K49+K50+K52</f>
        <v>0</v>
      </c>
    </row>
    <row r="63" spans="1:15" ht="5.25" customHeight="1" x14ac:dyDescent="0.25">
      <c r="A63" s="80"/>
      <c r="B63" s="80"/>
      <c r="C63" s="80"/>
      <c r="D63" s="80"/>
      <c r="E63" s="80"/>
      <c r="F63" s="61"/>
      <c r="G63" s="62"/>
      <c r="H63" s="23"/>
      <c r="I63" s="23"/>
      <c r="J63" s="63"/>
      <c r="K63" s="40"/>
      <c r="L63" s="11"/>
      <c r="M63" s="11"/>
      <c r="N63" s="11"/>
      <c r="O63" s="11"/>
    </row>
    <row r="64" spans="1:15" x14ac:dyDescent="0.25">
      <c r="A64" s="79" t="s">
        <v>59</v>
      </c>
      <c r="B64" s="18"/>
      <c r="C64" s="18"/>
      <c r="D64" s="18"/>
      <c r="E64" s="15"/>
      <c r="H64" s="60"/>
      <c r="I64" s="60"/>
      <c r="J64" s="73">
        <f>J54-J58</f>
        <v>0</v>
      </c>
      <c r="K64" s="76">
        <f>K54-K58</f>
        <v>0</v>
      </c>
    </row>
    <row r="65" spans="1:15" ht="5.25" customHeight="1" x14ac:dyDescent="0.25">
      <c r="A65" s="80"/>
      <c r="B65" s="80"/>
      <c r="C65" s="80"/>
      <c r="D65" s="80"/>
      <c r="E65" s="80"/>
      <c r="F65" s="61"/>
      <c r="G65" s="62"/>
      <c r="H65" s="23"/>
      <c r="I65" s="23"/>
      <c r="J65" s="63"/>
      <c r="K65" s="40"/>
      <c r="L65" s="11"/>
      <c r="M65" s="11"/>
      <c r="N65" s="11"/>
      <c r="O65" s="11"/>
    </row>
    <row r="66" spans="1:15" ht="14.4" x14ac:dyDescent="0.25">
      <c r="A66" s="82" t="s">
        <v>60</v>
      </c>
      <c r="B66" s="82"/>
      <c r="C66" s="82"/>
      <c r="D66" s="82"/>
      <c r="E66" s="82"/>
      <c r="F66" s="27"/>
      <c r="G66" s="39"/>
      <c r="H66" s="16"/>
      <c r="I66" s="16"/>
      <c r="J66" s="73">
        <f>ROUND((J54-J56-J58)*0.75, -1)</f>
        <v>0</v>
      </c>
      <c r="K66" s="76"/>
      <c r="L66" s="11"/>
      <c r="M66" s="11"/>
      <c r="N66" s="11"/>
      <c r="O66" s="11"/>
    </row>
    <row r="67" spans="1:15" ht="5.25" customHeight="1" x14ac:dyDescent="0.25">
      <c r="A67" s="80"/>
      <c r="B67" s="80"/>
      <c r="C67" s="80"/>
      <c r="D67" s="80"/>
      <c r="E67" s="80"/>
      <c r="F67" s="61"/>
      <c r="G67" s="62"/>
      <c r="H67" s="23"/>
      <c r="I67" s="23"/>
      <c r="J67" s="63"/>
      <c r="K67" s="40"/>
      <c r="L67" s="11"/>
      <c r="M67" s="11"/>
      <c r="N67" s="11"/>
      <c r="O67" s="11"/>
    </row>
    <row r="68" spans="1:15" x14ac:dyDescent="0.25">
      <c r="A68" s="83" t="s">
        <v>61</v>
      </c>
      <c r="B68" s="84"/>
      <c r="C68" s="84"/>
      <c r="D68" s="84"/>
      <c r="E68" s="85"/>
      <c r="H68" s="60"/>
      <c r="I68" s="60"/>
      <c r="J68" s="41"/>
      <c r="K68" s="78">
        <f>K54-K56-K58-K66</f>
        <v>0</v>
      </c>
    </row>
    <row r="69" spans="1:15" x14ac:dyDescent="0.25">
      <c r="A69" s="64"/>
      <c r="B69" s="64"/>
      <c r="C69" s="64"/>
      <c r="D69" s="64"/>
      <c r="E69" s="64"/>
      <c r="H69" s="60"/>
      <c r="I69" s="60"/>
      <c r="J69" s="41"/>
      <c r="K69" s="42"/>
    </row>
    <row r="70" spans="1:15" x14ac:dyDescent="0.25">
      <c r="A70" s="59"/>
      <c r="B70" s="59"/>
      <c r="D70" s="59" t="s">
        <v>65</v>
      </c>
      <c r="G70" t="s">
        <v>66</v>
      </c>
      <c r="I70" s="60"/>
      <c r="J70" t="s">
        <v>67</v>
      </c>
    </row>
    <row r="71" spans="1:15" x14ac:dyDescent="0.25">
      <c r="A71" s="59" t="s">
        <v>62</v>
      </c>
      <c r="B71" s="59"/>
      <c r="D71" s="65"/>
      <c r="E71" s="65"/>
      <c r="F71" s="60"/>
      <c r="G71" s="65"/>
      <c r="H71" s="66"/>
      <c r="I71" s="60"/>
      <c r="J71" s="66"/>
      <c r="K71" s="67"/>
    </row>
    <row r="72" spans="1:15" ht="71.400000000000006" customHeight="1" x14ac:dyDescent="0.25">
      <c r="A72" s="59" t="s">
        <v>63</v>
      </c>
      <c r="B72" s="59"/>
      <c r="D72" s="65"/>
      <c r="E72" s="65"/>
      <c r="F72" s="60"/>
      <c r="G72" s="65"/>
      <c r="H72" s="66"/>
      <c r="I72" s="60"/>
      <c r="J72" s="66"/>
      <c r="K72" s="67"/>
    </row>
    <row r="75" spans="1:15" ht="13.95" customHeight="1" x14ac:dyDescent="0.25">
      <c r="A75" s="86" t="s">
        <v>68</v>
      </c>
      <c r="B75" s="87"/>
      <c r="C75" s="87"/>
      <c r="D75" s="87"/>
      <c r="E75" s="87"/>
      <c r="F75" s="87"/>
      <c r="G75" s="87"/>
      <c r="H75" s="87"/>
      <c r="I75" s="87"/>
      <c r="J75" s="87"/>
      <c r="K75" s="88"/>
    </row>
    <row r="76" spans="1:15" ht="13.95" customHeight="1" x14ac:dyDescent="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1"/>
    </row>
  </sheetData>
  <mergeCells count="26">
    <mergeCell ref="D10:K10"/>
    <mergeCell ref="B26:E27"/>
    <mergeCell ref="G25:H27"/>
    <mergeCell ref="A1:K1"/>
    <mergeCell ref="H4:K4"/>
    <mergeCell ref="D6:E6"/>
    <mergeCell ref="D7:E7"/>
    <mergeCell ref="D8:K8"/>
    <mergeCell ref="B48:E48"/>
    <mergeCell ref="D11:K11"/>
    <mergeCell ref="D12:K12"/>
    <mergeCell ref="A17:C17"/>
    <mergeCell ref="G17:K22"/>
    <mergeCell ref="A18:C18"/>
    <mergeCell ref="A19:C19"/>
    <mergeCell ref="A21:C21"/>
    <mergeCell ref="A22:C22"/>
    <mergeCell ref="A23:C23"/>
    <mergeCell ref="G23:K23"/>
    <mergeCell ref="G24:H24"/>
    <mergeCell ref="G36:H36"/>
    <mergeCell ref="G52:H52"/>
    <mergeCell ref="A54:E54"/>
    <mergeCell ref="A66:E66"/>
    <mergeCell ref="A68:E68"/>
    <mergeCell ref="A75:K76"/>
  </mergeCells>
  <hyperlinks>
    <hyperlink ref="G23" r:id="rId1" display="https://pfadi.swiss/fr/publications-telechargements/downloads/?search=f%C3%A9d%C3%A9raux" xr:uid="{92098408-3339-4BB6-8219-C402A7B1E4F2}"/>
  </hyperlinks>
  <pageMargins left="0.59055118110236227" right="0.59055118110236227" top="1.3779527559055118" bottom="0.78740157480314965" header="0.39370078740157483" footer="0.31496062992125984"/>
  <pageSetup paperSize="9" scale="70" orientation="portrait" r:id="rId2"/>
  <headerFooter scaleWithDoc="0">
    <oddHeader>&amp;L&amp;G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7C85-F7FE-44AC-A19F-60A026345A94}">
  <dimension ref="A1:O76"/>
  <sheetViews>
    <sheetView view="pageLayout" topLeftCell="A18" zoomScale="80" zoomScaleNormal="100" zoomScalePageLayoutView="80" workbookViewId="0">
      <selection activeCell="L25" sqref="L25:M56"/>
    </sheetView>
  </sheetViews>
  <sheetFormatPr baseColWidth="10" defaultColWidth="8.6640625" defaultRowHeight="13.8" x14ac:dyDescent="0.25"/>
  <cols>
    <col min="1" max="1" width="4.33203125" customWidth="1"/>
    <col min="2" max="2" width="10.109375" customWidth="1"/>
    <col min="3" max="3" width="17.109375" customWidth="1"/>
    <col min="4" max="5" width="15.33203125" customWidth="1"/>
    <col min="6" max="6" width="1" customWidth="1"/>
    <col min="7" max="7" width="18.33203125" customWidth="1"/>
    <col min="8" max="8" width="11.88671875" customWidth="1"/>
    <col min="9" max="9" width="3.109375" customWidth="1"/>
    <col min="10" max="10" width="18.6640625" customWidth="1"/>
    <col min="11" max="11" width="15.44140625" style="8" customWidth="1"/>
    <col min="12" max="256" width="11.44140625" customWidth="1"/>
  </cols>
  <sheetData>
    <row r="1" spans="1:13" ht="17.399999999999999" x14ac:dyDescent="0.3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3" customHeight="1" thickBo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4"/>
      <c r="L2" s="5"/>
      <c r="M2" s="5"/>
    </row>
    <row r="3" spans="1:13" ht="19.2" customHeight="1" x14ac:dyDescent="0.25">
      <c r="A3" s="6"/>
      <c r="B3" s="6"/>
      <c r="C3" s="5"/>
      <c r="D3" s="5"/>
      <c r="E3" s="5"/>
      <c r="F3" s="5"/>
      <c r="G3" s="5"/>
      <c r="H3" s="7"/>
      <c r="I3" s="7"/>
      <c r="J3" s="7"/>
      <c r="L3" s="5"/>
      <c r="M3" s="5"/>
    </row>
    <row r="4" spans="1:13" x14ac:dyDescent="0.25">
      <c r="A4" s="9" t="s">
        <v>5</v>
      </c>
      <c r="B4" s="9"/>
      <c r="C4" s="9"/>
      <c r="D4" s="9"/>
      <c r="E4" s="9"/>
      <c r="F4" s="9"/>
      <c r="G4" s="9"/>
      <c r="H4" s="113" t="s">
        <v>77</v>
      </c>
      <c r="I4" s="113"/>
      <c r="J4" s="113"/>
      <c r="K4" s="113"/>
      <c r="L4" s="9"/>
      <c r="M4" s="9"/>
    </row>
    <row r="5" spans="1:13" x14ac:dyDescent="0.25">
      <c r="A5" s="10"/>
      <c r="B5" s="10"/>
      <c r="C5" s="11"/>
      <c r="D5" s="11"/>
      <c r="E5" s="11"/>
      <c r="F5" s="11"/>
      <c r="G5" s="11"/>
      <c r="H5" s="12"/>
      <c r="I5" s="12"/>
      <c r="J5" s="12"/>
      <c r="K5" s="13"/>
      <c r="L5" s="11"/>
      <c r="M5" s="11"/>
    </row>
    <row r="6" spans="1:13" x14ac:dyDescent="0.25">
      <c r="A6" s="14" t="s">
        <v>6</v>
      </c>
      <c r="B6" s="14"/>
      <c r="C6" s="14"/>
      <c r="D6" s="97" t="s">
        <v>2</v>
      </c>
      <c r="E6" s="99"/>
      <c r="F6" s="13"/>
      <c r="G6" s="13"/>
      <c r="H6" s="16"/>
      <c r="I6" s="16"/>
      <c r="J6" s="16"/>
      <c r="K6" s="13"/>
      <c r="L6" s="13"/>
      <c r="M6" s="17"/>
    </row>
    <row r="7" spans="1:13" x14ac:dyDescent="0.25">
      <c r="A7" s="14" t="s">
        <v>7</v>
      </c>
      <c r="B7" s="14"/>
      <c r="C7" s="14"/>
      <c r="D7" s="97" t="s">
        <v>76</v>
      </c>
      <c r="E7" s="99"/>
      <c r="F7" s="13"/>
      <c r="G7" s="13"/>
      <c r="H7" s="16"/>
      <c r="I7" s="16"/>
      <c r="J7" s="16"/>
      <c r="K7" s="13"/>
      <c r="L7" s="13"/>
      <c r="M7" s="17"/>
    </row>
    <row r="8" spans="1:13" x14ac:dyDescent="0.25">
      <c r="A8" s="14" t="s">
        <v>9</v>
      </c>
      <c r="B8" s="14"/>
      <c r="C8" s="14"/>
      <c r="D8" s="114"/>
      <c r="E8" s="115"/>
      <c r="F8" s="115"/>
      <c r="G8" s="115"/>
      <c r="H8" s="115"/>
      <c r="I8" s="115"/>
      <c r="J8" s="115"/>
      <c r="K8" s="116"/>
      <c r="L8" s="13"/>
      <c r="M8" s="17"/>
    </row>
    <row r="9" spans="1:13" x14ac:dyDescent="0.25">
      <c r="A9" s="10"/>
      <c r="B9" s="10"/>
      <c r="C9" s="11"/>
      <c r="D9" s="11"/>
      <c r="E9" s="11"/>
      <c r="F9" s="11"/>
      <c r="G9" s="11"/>
      <c r="H9" s="12"/>
      <c r="I9" s="12"/>
      <c r="J9" s="12"/>
      <c r="K9" s="13"/>
      <c r="L9" s="11"/>
      <c r="M9" s="11"/>
    </row>
    <row r="10" spans="1:13" x14ac:dyDescent="0.25">
      <c r="A10" s="14" t="s">
        <v>10</v>
      </c>
      <c r="B10" s="14"/>
      <c r="C10" s="14"/>
      <c r="D10" s="97"/>
      <c r="E10" s="98"/>
      <c r="F10" s="98"/>
      <c r="G10" s="98"/>
      <c r="H10" s="98"/>
      <c r="I10" s="98"/>
      <c r="J10" s="98"/>
      <c r="K10" s="99"/>
      <c r="L10" s="13"/>
      <c r="M10" s="17"/>
    </row>
    <row r="11" spans="1:13" x14ac:dyDescent="0.25">
      <c r="A11" s="14" t="s">
        <v>11</v>
      </c>
      <c r="B11" s="14"/>
      <c r="C11" s="14"/>
      <c r="D11" s="97"/>
      <c r="E11" s="98"/>
      <c r="F11" s="98"/>
      <c r="G11" s="98"/>
      <c r="H11" s="98"/>
      <c r="I11" s="98"/>
      <c r="J11" s="98"/>
      <c r="K11" s="99"/>
      <c r="L11" s="13"/>
      <c r="M11" s="17"/>
    </row>
    <row r="12" spans="1:13" x14ac:dyDescent="0.25">
      <c r="A12" s="14" t="s">
        <v>12</v>
      </c>
      <c r="B12" s="14"/>
      <c r="C12" s="14"/>
      <c r="D12" s="97"/>
      <c r="E12" s="98"/>
      <c r="F12" s="98"/>
      <c r="G12" s="98"/>
      <c r="H12" s="98"/>
      <c r="I12" s="98"/>
      <c r="J12" s="98"/>
      <c r="K12" s="99"/>
      <c r="L12" s="13"/>
      <c r="M12" s="17"/>
    </row>
    <row r="13" spans="1:13" x14ac:dyDescent="0.25">
      <c r="A13" s="14"/>
      <c r="B13" s="14"/>
      <c r="C13" s="14"/>
      <c r="D13" s="13"/>
      <c r="E13" s="13"/>
      <c r="F13" s="13"/>
      <c r="G13" s="13"/>
      <c r="H13" s="16"/>
      <c r="I13" s="16"/>
      <c r="J13" s="16"/>
      <c r="K13" s="13"/>
      <c r="L13" s="13"/>
      <c r="M13" s="17"/>
    </row>
    <row r="14" spans="1:13" ht="14.4" x14ac:dyDescent="0.25">
      <c r="A14" s="19"/>
      <c r="B14" s="19"/>
      <c r="C14" s="19"/>
      <c r="D14" s="20"/>
      <c r="E14" s="20"/>
      <c r="F14" s="20"/>
      <c r="G14" s="20"/>
      <c r="H14" s="21"/>
      <c r="I14" s="21"/>
      <c r="J14" s="21"/>
      <c r="K14" s="22"/>
      <c r="L14" s="20"/>
      <c r="M14" s="20"/>
    </row>
    <row r="15" spans="1:13" x14ac:dyDescent="0.25">
      <c r="A15" s="9" t="s">
        <v>13</v>
      </c>
      <c r="B15" s="9"/>
      <c r="C15" s="9"/>
      <c r="D15" s="71" t="s">
        <v>1</v>
      </c>
      <c r="E15" s="69" t="s">
        <v>24</v>
      </c>
      <c r="F15" s="9"/>
      <c r="G15" s="9"/>
      <c r="H15" s="23"/>
      <c r="I15" s="23"/>
      <c r="J15" s="16"/>
      <c r="K15" s="13"/>
      <c r="L15" s="9"/>
      <c r="M15" s="9"/>
    </row>
    <row r="16" spans="1:13" x14ac:dyDescent="0.25">
      <c r="A16" s="10"/>
      <c r="B16" s="10"/>
      <c r="C16" s="11"/>
      <c r="D16" s="11"/>
      <c r="E16" s="11"/>
      <c r="F16" s="11"/>
      <c r="G16" s="11"/>
      <c r="H16" s="12"/>
      <c r="I16" s="12"/>
      <c r="J16" s="12"/>
      <c r="K16" s="13"/>
      <c r="L16" s="11"/>
      <c r="M16" s="11"/>
    </row>
    <row r="17" spans="1:15" ht="13.8" customHeight="1" x14ac:dyDescent="0.25">
      <c r="A17" s="100" t="s">
        <v>14</v>
      </c>
      <c r="B17" s="101"/>
      <c r="C17" s="102"/>
      <c r="D17" s="70">
        <v>24</v>
      </c>
      <c r="E17" s="68"/>
      <c r="F17" s="13"/>
      <c r="G17" s="103" t="s">
        <v>64</v>
      </c>
      <c r="H17" s="104"/>
      <c r="I17" s="104"/>
      <c r="J17" s="104"/>
      <c r="K17" s="105"/>
      <c r="L17" s="13"/>
      <c r="M17" s="17"/>
      <c r="N17" s="13"/>
      <c r="O17" s="13"/>
    </row>
    <row r="18" spans="1:15" x14ac:dyDescent="0.25">
      <c r="A18" s="100" t="s">
        <v>15</v>
      </c>
      <c r="B18" s="101"/>
      <c r="C18" s="102"/>
      <c r="D18" s="70">
        <v>6</v>
      </c>
      <c r="E18" s="68"/>
      <c r="F18" s="13"/>
      <c r="G18" s="106"/>
      <c r="H18" s="107"/>
      <c r="I18" s="107"/>
      <c r="J18" s="107"/>
      <c r="K18" s="108"/>
      <c r="L18" s="13"/>
      <c r="M18" s="13"/>
      <c r="N18" s="13"/>
      <c r="O18" s="13"/>
    </row>
    <row r="19" spans="1:15" x14ac:dyDescent="0.25">
      <c r="A19" s="100" t="s">
        <v>17</v>
      </c>
      <c r="B19" s="101"/>
      <c r="C19" s="102"/>
      <c r="D19" s="70">
        <v>2</v>
      </c>
      <c r="E19" s="68"/>
      <c r="F19" s="13"/>
      <c r="G19" s="106"/>
      <c r="H19" s="107"/>
      <c r="I19" s="107"/>
      <c r="J19" s="107"/>
      <c r="K19" s="108"/>
      <c r="L19" s="13"/>
      <c r="M19" s="13"/>
      <c r="N19" s="13"/>
      <c r="O19" s="13"/>
    </row>
    <row r="20" spans="1:15" x14ac:dyDescent="0.25">
      <c r="A20" s="24" t="s">
        <v>16</v>
      </c>
      <c r="B20" s="25"/>
      <c r="C20" s="26"/>
      <c r="D20" s="70">
        <v>1</v>
      </c>
      <c r="E20" s="68"/>
      <c r="F20" s="13"/>
      <c r="G20" s="106"/>
      <c r="H20" s="107"/>
      <c r="I20" s="107"/>
      <c r="J20" s="107"/>
      <c r="K20" s="108"/>
      <c r="L20" s="13"/>
      <c r="M20" s="13"/>
      <c r="N20" s="13"/>
      <c r="O20" s="13"/>
    </row>
    <row r="21" spans="1:15" x14ac:dyDescent="0.25">
      <c r="A21" s="100" t="s">
        <v>18</v>
      </c>
      <c r="B21" s="101"/>
      <c r="C21" s="102"/>
      <c r="D21" s="70">
        <v>10</v>
      </c>
      <c r="E21" s="68"/>
      <c r="F21" s="13"/>
      <c r="G21" s="106"/>
      <c r="H21" s="107"/>
      <c r="I21" s="107"/>
      <c r="J21" s="107"/>
      <c r="K21" s="108"/>
      <c r="L21" s="13"/>
      <c r="M21" s="13"/>
      <c r="N21" s="13"/>
      <c r="O21" s="13"/>
    </row>
    <row r="22" spans="1:15" x14ac:dyDescent="0.25">
      <c r="A22" s="100" t="s">
        <v>19</v>
      </c>
      <c r="B22" s="101"/>
      <c r="C22" s="102"/>
      <c r="D22" s="70">
        <v>8</v>
      </c>
      <c r="E22" s="68"/>
      <c r="F22" s="13"/>
      <c r="G22" s="106"/>
      <c r="H22" s="107"/>
      <c r="I22" s="107"/>
      <c r="J22" s="107"/>
      <c r="K22" s="108"/>
      <c r="L22" s="13"/>
      <c r="M22" s="13"/>
      <c r="N22" s="13"/>
      <c r="O22" s="13"/>
    </row>
    <row r="23" spans="1:15" x14ac:dyDescent="0.25">
      <c r="A23" s="100" t="s">
        <v>20</v>
      </c>
      <c r="B23" s="101"/>
      <c r="C23" s="102"/>
      <c r="D23" s="70">
        <v>2</v>
      </c>
      <c r="E23" s="68"/>
      <c r="F23" s="13"/>
      <c r="G23" s="109" t="s">
        <v>21</v>
      </c>
      <c r="H23" s="110"/>
      <c r="I23" s="110"/>
      <c r="J23" s="110"/>
      <c r="K23" s="111"/>
      <c r="L23" s="13"/>
      <c r="M23" s="13"/>
      <c r="N23" s="13"/>
      <c r="O23" s="13"/>
    </row>
    <row r="24" spans="1:15" x14ac:dyDescent="0.25">
      <c r="A24" s="14"/>
      <c r="B24" s="14"/>
      <c r="C24" s="14"/>
      <c r="D24" s="17"/>
      <c r="E24" s="17"/>
      <c r="F24" s="13"/>
      <c r="G24" s="92"/>
      <c r="H24" s="92"/>
      <c r="I24" s="27"/>
      <c r="J24" s="28"/>
      <c r="K24" s="13"/>
      <c r="L24" s="13"/>
      <c r="M24" s="13"/>
      <c r="O24" s="13"/>
    </row>
    <row r="25" spans="1:15" x14ac:dyDescent="0.25">
      <c r="A25" s="9" t="s">
        <v>22</v>
      </c>
      <c r="B25" s="9"/>
      <c r="C25" s="9"/>
      <c r="D25" s="9"/>
      <c r="E25" s="9"/>
      <c r="F25" s="9"/>
      <c r="G25" s="118" t="s">
        <v>87</v>
      </c>
      <c r="H25" s="119"/>
      <c r="I25" s="29"/>
      <c r="J25" s="72" t="s">
        <v>1</v>
      </c>
      <c r="K25" s="69" t="s">
        <v>24</v>
      </c>
      <c r="L25" s="9" t="s">
        <v>86</v>
      </c>
      <c r="M25" s="9"/>
      <c r="N25" s="9"/>
      <c r="O25" s="9"/>
    </row>
    <row r="26" spans="1:15" ht="27.6" customHeight="1" x14ac:dyDescent="0.25">
      <c r="A26" s="10"/>
      <c r="B26" s="117" t="s">
        <v>83</v>
      </c>
      <c r="C26" s="117"/>
      <c r="D26" s="117"/>
      <c r="E26" s="117"/>
      <c r="F26" s="11"/>
      <c r="G26" s="120"/>
      <c r="H26" s="121"/>
      <c r="I26" s="12"/>
      <c r="J26" s="12"/>
      <c r="K26" s="13"/>
      <c r="L26" s="30"/>
      <c r="M26" s="11"/>
      <c r="N26" s="11"/>
      <c r="O26" s="11"/>
    </row>
    <row r="27" spans="1:15" ht="28.2" customHeight="1" x14ac:dyDescent="0.25">
      <c r="A27" s="10"/>
      <c r="B27" s="117"/>
      <c r="C27" s="117"/>
      <c r="D27" s="117"/>
      <c r="E27" s="117"/>
      <c r="F27" s="11"/>
      <c r="G27" s="122"/>
      <c r="H27" s="123"/>
      <c r="I27" s="12"/>
      <c r="J27" s="12"/>
      <c r="K27" s="13"/>
      <c r="L27" s="30"/>
      <c r="M27" s="11"/>
      <c r="N27" s="11"/>
      <c r="O27" s="11"/>
    </row>
    <row r="28" spans="1:15" ht="14.4" x14ac:dyDescent="0.25">
      <c r="A28" s="31" t="s">
        <v>23</v>
      </c>
      <c r="B28" s="10"/>
      <c r="C28" s="11"/>
      <c r="D28" s="11"/>
      <c r="E28" s="11"/>
      <c r="F28" s="11"/>
      <c r="G28" s="128" t="s">
        <v>85</v>
      </c>
      <c r="H28" s="127" t="s">
        <v>84</v>
      </c>
      <c r="I28" s="12"/>
      <c r="J28" s="12"/>
      <c r="K28" s="13"/>
      <c r="L28" s="30"/>
      <c r="M28" s="11"/>
      <c r="N28" s="11"/>
      <c r="O28" s="11"/>
    </row>
    <row r="29" spans="1:15" ht="14.4" x14ac:dyDescent="0.25">
      <c r="A29" s="32">
        <v>10</v>
      </c>
      <c r="B29" s="18" t="s">
        <v>25</v>
      </c>
      <c r="C29" s="18"/>
      <c r="D29" s="18"/>
      <c r="E29" s="15"/>
      <c r="F29" s="27"/>
      <c r="G29" s="33" t="s">
        <v>26</v>
      </c>
      <c r="H29" s="126"/>
      <c r="I29" s="35"/>
      <c r="J29" s="73">
        <f>(D17+D18+D19)*H29*D22</f>
        <v>0</v>
      </c>
      <c r="K29" s="76"/>
      <c r="L29" s="34">
        <v>17</v>
      </c>
      <c r="M29" s="124">
        <f>($D$17+$D$18+$D$19)*L29*$D$22</f>
        <v>4352</v>
      </c>
      <c r="N29" s="13"/>
      <c r="O29" s="16"/>
    </row>
    <row r="30" spans="1:15" ht="4.2" customHeight="1" x14ac:dyDescent="0.25">
      <c r="A30" s="54"/>
      <c r="B30" s="55"/>
      <c r="C30" s="55"/>
      <c r="D30" s="55"/>
      <c r="E30" s="55"/>
      <c r="F30" s="55"/>
      <c r="G30" s="37"/>
      <c r="H30" s="38"/>
      <c r="I30" s="39"/>
      <c r="J30" s="40"/>
      <c r="K30" s="40"/>
      <c r="L30" s="38"/>
      <c r="M30" s="40"/>
      <c r="N30" s="13"/>
      <c r="O30" s="16"/>
    </row>
    <row r="31" spans="1:15" ht="14.4" x14ac:dyDescent="0.25">
      <c r="A31" s="32">
        <v>20</v>
      </c>
      <c r="B31" s="18" t="s">
        <v>27</v>
      </c>
      <c r="C31" s="18"/>
      <c r="D31" s="18"/>
      <c r="E31" s="15"/>
      <c r="F31" s="27"/>
      <c r="G31" s="33" t="s">
        <v>26</v>
      </c>
      <c r="H31" s="126"/>
      <c r="I31" s="35"/>
      <c r="J31" s="73">
        <f>(D17+D18+D19)*H31*D21</f>
        <v>0</v>
      </c>
      <c r="K31" s="76"/>
      <c r="L31" s="34">
        <v>10</v>
      </c>
      <c r="M31" s="124">
        <f>($D$17+$D$18+$D$19)*L31*$D$21</f>
        <v>3200</v>
      </c>
      <c r="N31" s="13"/>
      <c r="O31" s="16"/>
    </row>
    <row r="32" spans="1:15" ht="4.2" customHeight="1" x14ac:dyDescent="0.25">
      <c r="A32" s="54"/>
      <c r="B32" s="55"/>
      <c r="C32" s="55"/>
      <c r="D32" s="55"/>
      <c r="E32" s="55"/>
      <c r="F32" s="55"/>
      <c r="G32" s="37"/>
      <c r="H32" s="38"/>
      <c r="I32" s="39"/>
      <c r="J32" s="40"/>
      <c r="K32" s="40"/>
      <c r="L32" s="38"/>
      <c r="M32" s="40"/>
      <c r="N32" s="13"/>
      <c r="O32" s="16"/>
    </row>
    <row r="33" spans="1:15" ht="14.4" x14ac:dyDescent="0.25">
      <c r="A33" s="32">
        <v>30</v>
      </c>
      <c r="B33" s="43" t="s">
        <v>73</v>
      </c>
      <c r="C33" s="18"/>
      <c r="D33" s="18"/>
      <c r="E33" s="15"/>
      <c r="F33" s="44"/>
      <c r="G33" s="33" t="s">
        <v>29</v>
      </c>
      <c r="H33" s="126"/>
      <c r="I33" s="45"/>
      <c r="J33" s="74">
        <f>(D17+D18+D19)*H33</f>
        <v>0</v>
      </c>
      <c r="K33" s="76"/>
      <c r="L33" s="34">
        <v>50</v>
      </c>
      <c r="M33" s="125">
        <f>($D$17+$D$18+$D$19)*L33</f>
        <v>1600</v>
      </c>
      <c r="N33" s="13"/>
      <c r="O33" s="16"/>
    </row>
    <row r="34" spans="1:15" ht="14.4" x14ac:dyDescent="0.25">
      <c r="A34" s="32">
        <v>31</v>
      </c>
      <c r="B34" s="18" t="s">
        <v>30</v>
      </c>
      <c r="C34" s="18"/>
      <c r="D34" s="18"/>
      <c r="E34" s="15"/>
      <c r="F34" s="44"/>
      <c r="G34" s="33" t="s">
        <v>38</v>
      </c>
      <c r="H34" s="126"/>
      <c r="I34" s="45"/>
      <c r="J34" s="74">
        <f>H34</f>
        <v>0</v>
      </c>
      <c r="K34" s="76"/>
      <c r="L34" s="34">
        <v>100</v>
      </c>
      <c r="M34" s="125">
        <f>L34</f>
        <v>100</v>
      </c>
      <c r="N34" s="13"/>
      <c r="O34" s="16"/>
    </row>
    <row r="35" spans="1:15" ht="4.2" customHeight="1" x14ac:dyDescent="0.25">
      <c r="A35" s="54"/>
      <c r="B35" s="55"/>
      <c r="C35" s="55"/>
      <c r="D35" s="55"/>
      <c r="E35" s="55"/>
      <c r="F35" s="55"/>
      <c r="G35" s="37"/>
      <c r="H35" s="38"/>
      <c r="I35" s="39"/>
      <c r="J35" s="40"/>
      <c r="K35" s="40"/>
      <c r="L35" s="13"/>
      <c r="M35" s="40"/>
      <c r="N35" s="13"/>
      <c r="O35" s="16"/>
    </row>
    <row r="36" spans="1:15" ht="14.4" x14ac:dyDescent="0.25">
      <c r="A36" s="32">
        <v>40</v>
      </c>
      <c r="B36" s="18" t="s">
        <v>31</v>
      </c>
      <c r="C36" s="18"/>
      <c r="D36" s="18"/>
      <c r="E36" s="15"/>
      <c r="F36" s="27"/>
      <c r="G36" s="93" t="s">
        <v>32</v>
      </c>
      <c r="H36" s="93"/>
      <c r="I36" s="39"/>
      <c r="J36" s="73"/>
      <c r="K36" s="76"/>
      <c r="L36" s="13"/>
      <c r="M36" s="124"/>
      <c r="N36" s="13"/>
      <c r="O36" s="16"/>
    </row>
    <row r="37" spans="1:15" ht="14.4" x14ac:dyDescent="0.25">
      <c r="A37" s="36"/>
      <c r="B37" s="27"/>
      <c r="C37" s="27"/>
      <c r="D37" s="27"/>
      <c r="E37" s="27"/>
      <c r="F37" s="27"/>
      <c r="G37" s="37"/>
      <c r="H37" s="38"/>
      <c r="I37" s="39"/>
      <c r="J37" s="40"/>
      <c r="K37" s="40"/>
      <c r="L37" s="13"/>
      <c r="M37" s="40"/>
      <c r="N37" s="13"/>
      <c r="O37" s="16"/>
    </row>
    <row r="38" spans="1:15" ht="14.4" x14ac:dyDescent="0.25">
      <c r="A38" s="46" t="s">
        <v>33</v>
      </c>
      <c r="B38" s="13"/>
      <c r="C38" s="27"/>
      <c r="D38" s="27"/>
      <c r="E38" s="27"/>
      <c r="F38" s="27"/>
      <c r="G38" s="37"/>
      <c r="H38" s="38"/>
      <c r="I38" s="39"/>
      <c r="J38" s="40"/>
      <c r="K38" s="40"/>
      <c r="L38" s="13"/>
      <c r="M38" s="40"/>
      <c r="N38" s="13"/>
      <c r="O38" s="16"/>
    </row>
    <row r="39" spans="1:15" ht="14.4" x14ac:dyDescent="0.25">
      <c r="A39" s="32">
        <v>50</v>
      </c>
      <c r="B39" s="18" t="s">
        <v>34</v>
      </c>
      <c r="C39" s="18"/>
      <c r="D39" s="18"/>
      <c r="E39" s="15"/>
      <c r="F39" s="44"/>
      <c r="G39" s="33" t="s">
        <v>38</v>
      </c>
      <c r="H39" s="126"/>
      <c r="I39" s="45"/>
      <c r="J39" s="74">
        <f>H39</f>
        <v>0</v>
      </c>
      <c r="K39" s="76"/>
      <c r="L39" s="34">
        <v>150</v>
      </c>
      <c r="M39" s="125">
        <f>L39</f>
        <v>150</v>
      </c>
      <c r="N39" s="13"/>
      <c r="O39" s="16"/>
    </row>
    <row r="40" spans="1:15" ht="14.4" x14ac:dyDescent="0.25">
      <c r="A40" s="47">
        <v>51</v>
      </c>
      <c r="B40" s="48" t="s">
        <v>35</v>
      </c>
      <c r="C40" s="48"/>
      <c r="D40" s="48"/>
      <c r="E40" s="49"/>
      <c r="F40" s="44"/>
      <c r="G40" s="33" t="s">
        <v>38</v>
      </c>
      <c r="H40" s="126"/>
      <c r="I40" s="39"/>
      <c r="J40" s="73">
        <f>H40</f>
        <v>0</v>
      </c>
      <c r="K40" s="76"/>
      <c r="L40" s="34">
        <v>250</v>
      </c>
      <c r="M40" s="124">
        <f>L40</f>
        <v>250</v>
      </c>
      <c r="N40" s="13"/>
      <c r="O40" s="16"/>
    </row>
    <row r="41" spans="1:15" ht="14.4" x14ac:dyDescent="0.25">
      <c r="A41" s="47">
        <v>60</v>
      </c>
      <c r="B41" s="48" t="s">
        <v>36</v>
      </c>
      <c r="C41" s="48"/>
      <c r="D41" s="48"/>
      <c r="E41" s="49"/>
      <c r="F41" s="44"/>
      <c r="G41" s="33" t="s">
        <v>38</v>
      </c>
      <c r="H41" s="126"/>
      <c r="I41" s="39"/>
      <c r="J41" s="73">
        <f>H41</f>
        <v>0</v>
      </c>
      <c r="K41" s="76"/>
      <c r="L41" s="34">
        <v>100</v>
      </c>
      <c r="M41" s="124">
        <f>L41</f>
        <v>100</v>
      </c>
      <c r="N41" s="13"/>
      <c r="O41" s="16"/>
    </row>
    <row r="42" spans="1:15" ht="14.4" x14ac:dyDescent="0.25">
      <c r="A42" s="50">
        <v>70</v>
      </c>
      <c r="B42" s="51" t="s">
        <v>37</v>
      </c>
      <c r="C42" s="51"/>
      <c r="D42" s="51"/>
      <c r="E42" s="52"/>
      <c r="F42" s="53"/>
      <c r="G42" s="33" t="s">
        <v>39</v>
      </c>
      <c r="H42" s="126"/>
      <c r="I42" s="39"/>
      <c r="J42" s="73">
        <f>(D18+D19)*H42</f>
        <v>0</v>
      </c>
      <c r="K42" s="76"/>
      <c r="L42" s="34">
        <v>25</v>
      </c>
      <c r="M42" s="124">
        <f>($D$18+$D$19)*L42</f>
        <v>200</v>
      </c>
      <c r="N42" s="13"/>
      <c r="O42" s="16"/>
    </row>
    <row r="43" spans="1:15" ht="14.4" x14ac:dyDescent="0.25">
      <c r="A43" s="54"/>
      <c r="B43" s="55"/>
      <c r="C43" s="55"/>
      <c r="D43" s="55"/>
      <c r="E43" s="55"/>
      <c r="F43" s="55"/>
      <c r="G43" s="37"/>
      <c r="H43" s="38"/>
      <c r="I43" s="39"/>
      <c r="J43" s="40"/>
      <c r="K43" s="40"/>
      <c r="L43" s="38"/>
      <c r="M43" s="40"/>
      <c r="N43" s="13"/>
      <c r="O43" s="16"/>
    </row>
    <row r="44" spans="1:15" ht="14.4" x14ac:dyDescent="0.25">
      <c r="A44" s="46" t="s">
        <v>40</v>
      </c>
      <c r="B44" s="13"/>
      <c r="C44" s="27"/>
      <c r="D44" s="27"/>
      <c r="E44" s="27"/>
      <c r="F44" s="27"/>
      <c r="G44" s="37"/>
      <c r="H44" s="38"/>
      <c r="I44" s="39"/>
      <c r="J44" s="40"/>
      <c r="K44" s="40"/>
      <c r="L44" s="38"/>
      <c r="M44" s="40"/>
      <c r="N44" s="13"/>
      <c r="O44" s="16"/>
    </row>
    <row r="45" spans="1:15" ht="14.4" x14ac:dyDescent="0.25">
      <c r="A45" s="32">
        <v>80</v>
      </c>
      <c r="B45" s="18" t="s">
        <v>41</v>
      </c>
      <c r="C45" s="18"/>
      <c r="D45" s="18"/>
      <c r="E45" s="15"/>
      <c r="F45" s="27"/>
      <c r="G45" s="33" t="s">
        <v>72</v>
      </c>
      <c r="H45" s="126"/>
      <c r="I45" s="35"/>
      <c r="J45" s="74">
        <f>D17*D23*H45</f>
        <v>0</v>
      </c>
      <c r="K45" s="76"/>
      <c r="L45" s="34">
        <v>25</v>
      </c>
      <c r="M45" s="124">
        <f>$D$17*$D$23*L45</f>
        <v>1200</v>
      </c>
      <c r="N45" s="13"/>
      <c r="O45" s="16"/>
    </row>
    <row r="46" spans="1:15" ht="14.4" x14ac:dyDescent="0.25">
      <c r="A46" s="56">
        <v>81</v>
      </c>
      <c r="B46" s="57" t="s">
        <v>42</v>
      </c>
      <c r="C46" s="57"/>
      <c r="D46" s="57"/>
      <c r="E46" s="58"/>
      <c r="F46" s="53"/>
      <c r="G46" s="33" t="s">
        <v>49</v>
      </c>
      <c r="H46" s="126"/>
      <c r="I46" s="39"/>
      <c r="J46" s="73">
        <f>D20*H46</f>
        <v>0</v>
      </c>
      <c r="K46" s="76"/>
      <c r="L46" s="34">
        <v>80</v>
      </c>
      <c r="M46" s="124">
        <f>$D$20*L46</f>
        <v>80</v>
      </c>
      <c r="N46" s="13"/>
      <c r="O46" s="16"/>
    </row>
    <row r="47" spans="1:15" ht="14.4" x14ac:dyDescent="0.25">
      <c r="A47" s="50">
        <v>82</v>
      </c>
      <c r="B47" s="51" t="s">
        <v>43</v>
      </c>
      <c r="C47" s="51"/>
      <c r="D47" s="51"/>
      <c r="E47" s="52"/>
      <c r="F47" s="53"/>
      <c r="G47" s="33" t="s">
        <v>50</v>
      </c>
      <c r="H47" s="126"/>
      <c r="I47" s="39"/>
      <c r="J47" s="73">
        <f>D18*H47</f>
        <v>0</v>
      </c>
      <c r="K47" s="76"/>
      <c r="L47" s="34">
        <v>300</v>
      </c>
      <c r="M47" s="124">
        <f>$D$18*L47</f>
        <v>1800</v>
      </c>
      <c r="N47" s="13"/>
      <c r="O47" s="16"/>
    </row>
    <row r="48" spans="1:15" ht="14.4" customHeight="1" x14ac:dyDescent="0.25">
      <c r="A48" s="50">
        <v>83</v>
      </c>
      <c r="B48" s="94" t="s">
        <v>44</v>
      </c>
      <c r="C48" s="94"/>
      <c r="D48" s="94"/>
      <c r="E48" s="95"/>
      <c r="F48" s="53"/>
      <c r="G48" s="33" t="s">
        <v>51</v>
      </c>
      <c r="H48" s="126"/>
      <c r="I48" s="39"/>
      <c r="J48" s="73">
        <f>D18*H48*D23</f>
        <v>0</v>
      </c>
      <c r="K48" s="76"/>
      <c r="L48" s="34">
        <v>40</v>
      </c>
      <c r="M48" s="124">
        <f>$D$18*$D$23*L48</f>
        <v>480</v>
      </c>
      <c r="N48" s="13"/>
      <c r="O48" s="16"/>
    </row>
    <row r="49" spans="1:15" ht="14.4" x14ac:dyDescent="0.25">
      <c r="A49" s="50">
        <v>84</v>
      </c>
      <c r="B49" s="51" t="s">
        <v>45</v>
      </c>
      <c r="C49" s="51"/>
      <c r="D49" s="51"/>
      <c r="E49" s="52"/>
      <c r="F49" s="53"/>
      <c r="G49" s="33" t="s">
        <v>52</v>
      </c>
      <c r="H49" s="126"/>
      <c r="I49" s="39"/>
      <c r="J49" s="73">
        <f>D19*D23*H49</f>
        <v>0</v>
      </c>
      <c r="K49" s="76"/>
      <c r="L49" s="34">
        <v>40</v>
      </c>
      <c r="M49" s="124">
        <f>$D$19*$D$23*L49</f>
        <v>160</v>
      </c>
      <c r="N49" s="13"/>
      <c r="O49" s="16"/>
    </row>
    <row r="50" spans="1:15" ht="14.4" x14ac:dyDescent="0.25">
      <c r="A50" s="56">
        <v>85</v>
      </c>
      <c r="B50" s="57" t="s">
        <v>46</v>
      </c>
      <c r="C50" s="57"/>
      <c r="D50" s="57"/>
      <c r="E50" s="58"/>
      <c r="F50" s="53"/>
      <c r="G50" s="33" t="s">
        <v>53</v>
      </c>
      <c r="H50" s="126"/>
      <c r="I50" s="39"/>
      <c r="J50" s="73">
        <f>D19*H50</f>
        <v>0</v>
      </c>
      <c r="K50" s="76"/>
      <c r="L50" s="34">
        <v>40</v>
      </c>
      <c r="M50" s="124">
        <f>$D$19*L50</f>
        <v>80</v>
      </c>
      <c r="N50" s="13"/>
      <c r="O50" s="16"/>
    </row>
    <row r="51" spans="1:15" ht="4.2" customHeight="1" x14ac:dyDescent="0.25">
      <c r="A51" s="54"/>
      <c r="B51" s="55"/>
      <c r="C51" s="55"/>
      <c r="D51" s="55"/>
      <c r="E51" s="55"/>
      <c r="F51" s="55"/>
      <c r="G51" s="37"/>
      <c r="H51" s="38"/>
      <c r="I51" s="39"/>
      <c r="J51" s="40"/>
      <c r="K51" s="40"/>
      <c r="L51" s="13"/>
      <c r="M51" s="13"/>
      <c r="N51" s="13"/>
      <c r="O51" s="16"/>
    </row>
    <row r="52" spans="1:15" ht="14.4" x14ac:dyDescent="0.25">
      <c r="A52" s="56">
        <v>90</v>
      </c>
      <c r="B52" s="57" t="s">
        <v>47</v>
      </c>
      <c r="C52" s="57"/>
      <c r="D52" s="57"/>
      <c r="E52" s="58"/>
      <c r="F52" s="55"/>
      <c r="G52" s="93" t="s">
        <v>54</v>
      </c>
      <c r="H52" s="93"/>
      <c r="I52" s="39"/>
      <c r="J52" s="73"/>
      <c r="K52" s="76"/>
      <c r="L52" s="13"/>
      <c r="M52" s="13"/>
      <c r="N52" s="13"/>
      <c r="O52" s="16"/>
    </row>
    <row r="53" spans="1:15" ht="14.4" thickBot="1" x14ac:dyDescent="0.3">
      <c r="A53" s="59"/>
      <c r="B53" s="59"/>
      <c r="H53" s="60"/>
      <c r="I53" s="60"/>
      <c r="J53" s="41"/>
      <c r="K53" s="42"/>
    </row>
    <row r="54" spans="1:15" ht="15" thickTop="1" thickBot="1" x14ac:dyDescent="0.3">
      <c r="A54" s="96" t="s">
        <v>55</v>
      </c>
      <c r="B54" s="96"/>
      <c r="C54" s="96"/>
      <c r="D54" s="96"/>
      <c r="E54" s="96"/>
      <c r="F54" s="61"/>
      <c r="G54" s="62"/>
      <c r="H54" s="23"/>
      <c r="I54" s="23"/>
      <c r="J54" s="77">
        <f>SUM(J29+J31+J33+J34+J36+J39+J40+J41+J42+J45+J46+J47+J48+J49+J50+J52)</f>
        <v>0</v>
      </c>
      <c r="K54" s="77">
        <f>SUM(K29+K31+K33+K34+K36+K39+K40+K41+K42+K45+K46+K47+K48+K49+K50+K52)</f>
        <v>0</v>
      </c>
      <c r="L54" s="11"/>
      <c r="M54" s="77">
        <f>SUM(M29+M31+M33+M34+M36+M39+M40+M41+M42+M45+M46+M47+M48+M49+M50+M52)</f>
        <v>13752</v>
      </c>
      <c r="N54" s="11"/>
      <c r="O54" s="11"/>
    </row>
    <row r="55" spans="1:15" ht="5.25" customHeight="1" thickTop="1" x14ac:dyDescent="0.25">
      <c r="A55" s="80"/>
      <c r="B55" s="80"/>
      <c r="C55" s="80"/>
      <c r="D55" s="80"/>
      <c r="E55" s="80"/>
      <c r="F55" s="61"/>
      <c r="G55" s="62"/>
      <c r="H55" s="23"/>
      <c r="I55" s="23"/>
      <c r="J55" s="63"/>
      <c r="K55" s="40"/>
      <c r="L55" s="11"/>
      <c r="N55" s="11"/>
      <c r="O55" s="11"/>
    </row>
    <row r="56" spans="1:15" ht="14.4" x14ac:dyDescent="0.25">
      <c r="A56" s="79" t="s">
        <v>56</v>
      </c>
      <c r="B56" s="18"/>
      <c r="C56" s="18"/>
      <c r="D56" s="18"/>
      <c r="E56" s="15"/>
      <c r="F56" s="27"/>
      <c r="G56" s="39"/>
      <c r="H56" s="16"/>
      <c r="I56" s="16"/>
      <c r="J56" s="73">
        <f>J29</f>
        <v>0</v>
      </c>
      <c r="K56" s="76">
        <f>K29</f>
        <v>0</v>
      </c>
      <c r="L56" s="11"/>
      <c r="M56" s="11"/>
      <c r="N56" s="11"/>
      <c r="O56" s="11"/>
    </row>
    <row r="57" spans="1:15" ht="5.25" customHeight="1" x14ac:dyDescent="0.25">
      <c r="A57" s="80"/>
      <c r="B57" s="80"/>
      <c r="C57" s="80"/>
      <c r="D57" s="80"/>
      <c r="E57" s="80"/>
      <c r="F57" s="61"/>
      <c r="G57" s="62"/>
      <c r="H57" s="23"/>
      <c r="I57" s="23"/>
      <c r="J57" s="63"/>
      <c r="K57" s="40"/>
      <c r="L57" s="11"/>
      <c r="M57" s="11"/>
      <c r="N57" s="11"/>
      <c r="O57" s="11"/>
    </row>
    <row r="58" spans="1:15" ht="14.4" customHeight="1" x14ac:dyDescent="0.25">
      <c r="A58" s="79" t="s">
        <v>57</v>
      </c>
      <c r="B58" s="18"/>
      <c r="C58" s="18"/>
      <c r="D58" s="18"/>
      <c r="E58" s="15"/>
      <c r="H58" s="60"/>
      <c r="I58" s="60"/>
      <c r="J58" s="73"/>
      <c r="K58" s="76"/>
    </row>
    <row r="59" spans="1:15" ht="5.25" customHeight="1" x14ac:dyDescent="0.25">
      <c r="A59" s="80"/>
      <c r="B59" s="80"/>
      <c r="C59" s="80"/>
      <c r="D59" s="80"/>
      <c r="E59" s="80"/>
      <c r="F59" s="61"/>
      <c r="G59" s="62"/>
      <c r="H59" s="23"/>
      <c r="I59" s="23"/>
      <c r="J59" s="63"/>
      <c r="K59" s="40"/>
      <c r="L59" s="11"/>
      <c r="M59" s="11"/>
      <c r="N59" s="11"/>
      <c r="O59" s="11"/>
    </row>
    <row r="60" spans="1:15" x14ac:dyDescent="0.25">
      <c r="A60" s="79" t="s">
        <v>58</v>
      </c>
      <c r="B60" s="18"/>
      <c r="C60" s="18"/>
      <c r="D60" s="18"/>
      <c r="E60" s="15"/>
      <c r="H60" s="60"/>
      <c r="I60" s="60"/>
      <c r="J60" s="75">
        <f>SUM(J29+J31+J33+J34+J36+J39+J40+J41+J42)</f>
        <v>0</v>
      </c>
      <c r="K60" s="76">
        <f>K29+K31+K33+K34+K36+K39+K40+K41+K42</f>
        <v>0</v>
      </c>
    </row>
    <row r="61" spans="1:15" ht="5.25" customHeight="1" x14ac:dyDescent="0.25">
      <c r="A61" s="80"/>
      <c r="B61" s="80"/>
      <c r="C61" s="80"/>
      <c r="D61" s="80"/>
      <c r="E61" s="80"/>
      <c r="F61" s="61"/>
      <c r="G61" s="62"/>
      <c r="H61" s="23"/>
      <c r="I61" s="23"/>
      <c r="J61" s="63"/>
      <c r="K61" s="40"/>
      <c r="L61" s="11"/>
      <c r="M61" s="11"/>
      <c r="N61" s="11"/>
      <c r="O61" s="11"/>
    </row>
    <row r="62" spans="1:15" x14ac:dyDescent="0.25">
      <c r="A62" s="79" t="s">
        <v>69</v>
      </c>
      <c r="B62" s="18"/>
      <c r="C62" s="18"/>
      <c r="D62" s="18"/>
      <c r="E62" s="15"/>
      <c r="H62" s="60"/>
      <c r="I62" s="60"/>
      <c r="J62" s="73">
        <f>SUM(J45+J46+J47+J48+J49+J50+J52)</f>
        <v>0</v>
      </c>
      <c r="K62" s="76">
        <f>K45+K46+K47+K48+K49+K50+K52</f>
        <v>0</v>
      </c>
    </row>
    <row r="63" spans="1:15" ht="5.25" customHeight="1" x14ac:dyDescent="0.25">
      <c r="A63" s="80"/>
      <c r="B63" s="80"/>
      <c r="C63" s="80"/>
      <c r="D63" s="80"/>
      <c r="E63" s="80"/>
      <c r="F63" s="61"/>
      <c r="G63" s="62"/>
      <c r="H63" s="23"/>
      <c r="I63" s="23"/>
      <c r="J63" s="63"/>
      <c r="K63" s="40"/>
      <c r="L63" s="11"/>
      <c r="M63" s="11"/>
      <c r="N63" s="11"/>
      <c r="O63" s="11"/>
    </row>
    <row r="64" spans="1:15" x14ac:dyDescent="0.25">
      <c r="A64" s="79" t="s">
        <v>59</v>
      </c>
      <c r="B64" s="18"/>
      <c r="C64" s="18"/>
      <c r="D64" s="18"/>
      <c r="E64" s="15"/>
      <c r="H64" s="60"/>
      <c r="I64" s="60"/>
      <c r="J64" s="73">
        <f>J54-J58</f>
        <v>0</v>
      </c>
      <c r="K64" s="76">
        <f>K54-K58</f>
        <v>0</v>
      </c>
    </row>
    <row r="65" spans="1:15" ht="5.25" customHeight="1" x14ac:dyDescent="0.25">
      <c r="A65" s="80"/>
      <c r="B65" s="80"/>
      <c r="C65" s="80"/>
      <c r="D65" s="80"/>
      <c r="E65" s="80"/>
      <c r="F65" s="61"/>
      <c r="G65" s="62"/>
      <c r="H65" s="23"/>
      <c r="I65" s="23"/>
      <c r="J65" s="63"/>
      <c r="K65" s="40"/>
      <c r="L65" s="11"/>
      <c r="M65" s="11"/>
      <c r="N65" s="11"/>
      <c r="O65" s="11"/>
    </row>
    <row r="66" spans="1:15" ht="14.4" x14ac:dyDescent="0.25">
      <c r="A66" s="82" t="s">
        <v>60</v>
      </c>
      <c r="B66" s="82"/>
      <c r="C66" s="82"/>
      <c r="D66" s="82"/>
      <c r="E66" s="82"/>
      <c r="F66" s="27"/>
      <c r="G66" s="39"/>
      <c r="H66" s="16"/>
      <c r="I66" s="16"/>
      <c r="J66" s="73">
        <f>ROUND((J54-J56-J58)*0.75, -1)</f>
        <v>0</v>
      </c>
      <c r="K66" s="76"/>
      <c r="L66" s="11"/>
      <c r="M66" s="11"/>
      <c r="N66" s="11"/>
      <c r="O66" s="11"/>
    </row>
    <row r="67" spans="1:15" ht="5.25" customHeight="1" x14ac:dyDescent="0.25">
      <c r="A67" s="80"/>
      <c r="B67" s="80"/>
      <c r="C67" s="80"/>
      <c r="D67" s="80"/>
      <c r="E67" s="80"/>
      <c r="F67" s="61"/>
      <c r="G67" s="62"/>
      <c r="H67" s="23"/>
      <c r="I67" s="23"/>
      <c r="J67" s="63"/>
      <c r="K67" s="40"/>
      <c r="L67" s="11"/>
      <c r="M67" s="11"/>
      <c r="N67" s="11"/>
      <c r="O67" s="11"/>
    </row>
    <row r="68" spans="1:15" x14ac:dyDescent="0.25">
      <c r="A68" s="83" t="s">
        <v>61</v>
      </c>
      <c r="B68" s="84"/>
      <c r="C68" s="84"/>
      <c r="D68" s="84"/>
      <c r="E68" s="85"/>
      <c r="H68" s="60"/>
      <c r="I68" s="60"/>
      <c r="J68" s="41"/>
      <c r="K68" s="78">
        <f>K54-K56-K58-K66</f>
        <v>0</v>
      </c>
    </row>
    <row r="69" spans="1:15" x14ac:dyDescent="0.25">
      <c r="A69" s="64"/>
      <c r="B69" s="64"/>
      <c r="C69" s="64"/>
      <c r="D69" s="64"/>
      <c r="E69" s="64"/>
      <c r="H69" s="60"/>
      <c r="I69" s="60"/>
      <c r="J69" s="41"/>
      <c r="K69" s="42"/>
    </row>
    <row r="70" spans="1:15" x14ac:dyDescent="0.25">
      <c r="A70" s="59"/>
      <c r="B70" s="59"/>
      <c r="D70" s="59" t="s">
        <v>65</v>
      </c>
      <c r="G70" t="s">
        <v>66</v>
      </c>
      <c r="I70" s="60"/>
      <c r="J70" t="s">
        <v>67</v>
      </c>
    </row>
    <row r="71" spans="1:15" x14ac:dyDescent="0.25">
      <c r="A71" s="59" t="s">
        <v>62</v>
      </c>
      <c r="B71" s="59"/>
      <c r="D71" s="65"/>
      <c r="E71" s="65"/>
      <c r="F71" s="60"/>
      <c r="G71" s="65"/>
      <c r="H71" s="66"/>
      <c r="I71" s="60"/>
      <c r="J71" s="66"/>
      <c r="K71" s="67"/>
    </row>
    <row r="72" spans="1:15" ht="47.4" customHeight="1" x14ac:dyDescent="0.25">
      <c r="A72" s="59" t="s">
        <v>63</v>
      </c>
      <c r="B72" s="59"/>
      <c r="D72" s="65"/>
      <c r="E72" s="65"/>
      <c r="F72" s="60"/>
      <c r="G72" s="65"/>
      <c r="H72" s="66"/>
      <c r="I72" s="60"/>
      <c r="J72" s="66"/>
      <c r="K72" s="67"/>
    </row>
    <row r="75" spans="1:15" ht="13.95" customHeight="1" x14ac:dyDescent="0.25">
      <c r="A75" s="86" t="s">
        <v>68</v>
      </c>
      <c r="B75" s="87"/>
      <c r="C75" s="87"/>
      <c r="D75" s="87"/>
      <c r="E75" s="87"/>
      <c r="F75" s="87"/>
      <c r="G75" s="87"/>
      <c r="H75" s="87"/>
      <c r="I75" s="87"/>
      <c r="J75" s="87"/>
      <c r="K75" s="88"/>
    </row>
    <row r="76" spans="1:15" ht="13.95" customHeight="1" x14ac:dyDescent="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1"/>
    </row>
  </sheetData>
  <mergeCells count="26">
    <mergeCell ref="D10:K10"/>
    <mergeCell ref="B26:E27"/>
    <mergeCell ref="G25:H27"/>
    <mergeCell ref="A1:K1"/>
    <mergeCell ref="H4:K4"/>
    <mergeCell ref="D6:E6"/>
    <mergeCell ref="D7:E7"/>
    <mergeCell ref="D8:K8"/>
    <mergeCell ref="B48:E48"/>
    <mergeCell ref="D11:K11"/>
    <mergeCell ref="D12:K12"/>
    <mergeCell ref="A17:C17"/>
    <mergeCell ref="G17:K22"/>
    <mergeCell ref="A18:C18"/>
    <mergeCell ref="A19:C19"/>
    <mergeCell ref="A21:C21"/>
    <mergeCell ref="A22:C22"/>
    <mergeCell ref="A23:C23"/>
    <mergeCell ref="G23:K23"/>
    <mergeCell ref="G24:H24"/>
    <mergeCell ref="G36:H36"/>
    <mergeCell ref="G52:H52"/>
    <mergeCell ref="A54:E54"/>
    <mergeCell ref="A66:E66"/>
    <mergeCell ref="A68:E68"/>
    <mergeCell ref="A75:K76"/>
  </mergeCells>
  <hyperlinks>
    <hyperlink ref="G23" r:id="rId1" display="https://pfadi.swiss/fr/publications-telechargements/downloads/?search=f%C3%A9d%C3%A9raux" xr:uid="{4974132F-DC0A-49FF-8194-8631D055C678}"/>
  </hyperlinks>
  <pageMargins left="0.59055118110236227" right="0.59055118110236227" top="1.3779527559055118" bottom="0.78740157480314965" header="0.39370078740157483" footer="0.31496062992125984"/>
  <pageSetup paperSize="9" scale="70" orientation="portrait" r:id="rId2"/>
  <headerFooter scaleWithDoc="0">
    <oddHeader>&amp;L&amp;G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807B-A695-4488-B0F3-61B13058136D}">
  <dimension ref="A1:O76"/>
  <sheetViews>
    <sheetView view="pageLayout" topLeftCell="A13" zoomScale="80" zoomScaleNormal="100" zoomScalePageLayoutView="80" workbookViewId="0">
      <selection activeCell="L25" sqref="L25:M56"/>
    </sheetView>
  </sheetViews>
  <sheetFormatPr baseColWidth="10" defaultColWidth="8.6640625" defaultRowHeight="13.8" x14ac:dyDescent="0.25"/>
  <cols>
    <col min="1" max="1" width="4.33203125" customWidth="1"/>
    <col min="2" max="2" width="10.109375" customWidth="1"/>
    <col min="3" max="3" width="17.109375" customWidth="1"/>
    <col min="4" max="5" width="15.33203125" customWidth="1"/>
    <col min="6" max="6" width="1" customWidth="1"/>
    <col min="7" max="7" width="18.33203125" customWidth="1"/>
    <col min="8" max="8" width="11.88671875" customWidth="1"/>
    <col min="9" max="9" width="3.109375" customWidth="1"/>
    <col min="10" max="10" width="18.6640625" customWidth="1"/>
    <col min="11" max="11" width="15.44140625" style="8" customWidth="1"/>
    <col min="12" max="256" width="11.44140625" customWidth="1"/>
  </cols>
  <sheetData>
    <row r="1" spans="1:13" ht="17.399999999999999" x14ac:dyDescent="0.3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3" customHeight="1" thickBo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4"/>
      <c r="L2" s="5"/>
      <c r="M2" s="5"/>
    </row>
    <row r="3" spans="1:13" ht="19.2" customHeight="1" x14ac:dyDescent="0.25">
      <c r="A3" s="6"/>
      <c r="B3" s="6"/>
      <c r="C3" s="5"/>
      <c r="D3" s="5"/>
      <c r="E3" s="5"/>
      <c r="F3" s="5"/>
      <c r="G3" s="5"/>
      <c r="H3" s="7"/>
      <c r="I3" s="7"/>
      <c r="J3" s="7"/>
      <c r="L3" s="5"/>
      <c r="M3" s="5"/>
    </row>
    <row r="4" spans="1:13" x14ac:dyDescent="0.25">
      <c r="A4" s="9" t="s">
        <v>5</v>
      </c>
      <c r="B4" s="9"/>
      <c r="C4" s="9"/>
      <c r="D4" s="9"/>
      <c r="E4" s="9"/>
      <c r="F4" s="9"/>
      <c r="G4" s="9"/>
      <c r="H4" s="113" t="s">
        <v>79</v>
      </c>
      <c r="I4" s="113"/>
      <c r="J4" s="113"/>
      <c r="K4" s="113"/>
      <c r="L4" s="9"/>
      <c r="M4" s="9"/>
    </row>
    <row r="5" spans="1:13" x14ac:dyDescent="0.25">
      <c r="A5" s="10"/>
      <c r="B5" s="10"/>
      <c r="C5" s="11"/>
      <c r="D5" s="11"/>
      <c r="E5" s="11"/>
      <c r="F5" s="11"/>
      <c r="G5" s="11"/>
      <c r="H5" s="12"/>
      <c r="I5" s="12"/>
      <c r="J5" s="12"/>
      <c r="K5" s="13"/>
      <c r="L5" s="11"/>
      <c r="M5" s="11"/>
    </row>
    <row r="6" spans="1:13" x14ac:dyDescent="0.25">
      <c r="A6" s="14" t="s">
        <v>6</v>
      </c>
      <c r="B6" s="14"/>
      <c r="C6" s="14"/>
      <c r="D6" s="97" t="s">
        <v>2</v>
      </c>
      <c r="E6" s="99"/>
      <c r="F6" s="13"/>
      <c r="G6" s="13"/>
      <c r="H6" s="16"/>
      <c r="I6" s="16"/>
      <c r="J6" s="16"/>
      <c r="K6" s="13"/>
      <c r="L6" s="13"/>
      <c r="M6" s="17"/>
    </row>
    <row r="7" spans="1:13" x14ac:dyDescent="0.25">
      <c r="A7" s="14" t="s">
        <v>7</v>
      </c>
      <c r="B7" s="14"/>
      <c r="C7" s="14"/>
      <c r="D7" s="97" t="s">
        <v>78</v>
      </c>
      <c r="E7" s="99"/>
      <c r="F7" s="13"/>
      <c r="G7" s="13"/>
      <c r="H7" s="16"/>
      <c r="I7" s="16"/>
      <c r="J7" s="16"/>
      <c r="K7" s="13"/>
      <c r="L7" s="13"/>
      <c r="M7" s="17"/>
    </row>
    <row r="8" spans="1:13" x14ac:dyDescent="0.25">
      <c r="A8" s="14" t="s">
        <v>9</v>
      </c>
      <c r="B8" s="14"/>
      <c r="C8" s="14"/>
      <c r="D8" s="114"/>
      <c r="E8" s="115"/>
      <c r="F8" s="115"/>
      <c r="G8" s="115"/>
      <c r="H8" s="115"/>
      <c r="I8" s="115"/>
      <c r="J8" s="115"/>
      <c r="K8" s="116"/>
      <c r="L8" s="13"/>
      <c r="M8" s="17"/>
    </row>
    <row r="9" spans="1:13" x14ac:dyDescent="0.25">
      <c r="A9" s="10"/>
      <c r="B9" s="10"/>
      <c r="C9" s="11"/>
      <c r="D9" s="11"/>
      <c r="E9" s="11"/>
      <c r="F9" s="11"/>
      <c r="G9" s="11"/>
      <c r="H9" s="12"/>
      <c r="I9" s="12"/>
      <c r="J9" s="12"/>
      <c r="K9" s="13"/>
      <c r="L9" s="11"/>
      <c r="M9" s="11"/>
    </row>
    <row r="10" spans="1:13" x14ac:dyDescent="0.25">
      <c r="A10" s="14" t="s">
        <v>10</v>
      </c>
      <c r="B10" s="14"/>
      <c r="C10" s="14"/>
      <c r="D10" s="97"/>
      <c r="E10" s="98"/>
      <c r="F10" s="98"/>
      <c r="G10" s="98"/>
      <c r="H10" s="98"/>
      <c r="I10" s="98"/>
      <c r="J10" s="98"/>
      <c r="K10" s="99"/>
      <c r="L10" s="13"/>
      <c r="M10" s="17"/>
    </row>
    <row r="11" spans="1:13" x14ac:dyDescent="0.25">
      <c r="A11" s="14" t="s">
        <v>11</v>
      </c>
      <c r="B11" s="14"/>
      <c r="C11" s="14"/>
      <c r="D11" s="97"/>
      <c r="E11" s="98"/>
      <c r="F11" s="98"/>
      <c r="G11" s="98"/>
      <c r="H11" s="98"/>
      <c r="I11" s="98"/>
      <c r="J11" s="98"/>
      <c r="K11" s="99"/>
      <c r="L11" s="13"/>
      <c r="M11" s="17"/>
    </row>
    <row r="12" spans="1:13" x14ac:dyDescent="0.25">
      <c r="A12" s="14" t="s">
        <v>12</v>
      </c>
      <c r="B12" s="14"/>
      <c r="C12" s="14"/>
      <c r="D12" s="97"/>
      <c r="E12" s="98"/>
      <c r="F12" s="98"/>
      <c r="G12" s="98"/>
      <c r="H12" s="98"/>
      <c r="I12" s="98"/>
      <c r="J12" s="98"/>
      <c r="K12" s="99"/>
      <c r="L12" s="13"/>
      <c r="M12" s="17"/>
    </row>
    <row r="13" spans="1:13" x14ac:dyDescent="0.25">
      <c r="A13" s="14"/>
      <c r="B13" s="14"/>
      <c r="C13" s="14"/>
      <c r="D13" s="13"/>
      <c r="E13" s="13"/>
      <c r="F13" s="13"/>
      <c r="G13" s="13"/>
      <c r="H13" s="16"/>
      <c r="I13" s="16"/>
      <c r="J13" s="16"/>
      <c r="K13" s="13"/>
      <c r="L13" s="13"/>
      <c r="M13" s="17"/>
    </row>
    <row r="14" spans="1:13" ht="14.4" x14ac:dyDescent="0.25">
      <c r="A14" s="19"/>
      <c r="B14" s="19"/>
      <c r="C14" s="19"/>
      <c r="D14" s="20"/>
      <c r="E14" s="20"/>
      <c r="F14" s="20"/>
      <c r="G14" s="20"/>
      <c r="H14" s="21"/>
      <c r="I14" s="21"/>
      <c r="J14" s="21"/>
      <c r="K14" s="22"/>
      <c r="L14" s="20"/>
      <c r="M14" s="20"/>
    </row>
    <row r="15" spans="1:13" x14ac:dyDescent="0.25">
      <c r="A15" s="9" t="s">
        <v>13</v>
      </c>
      <c r="B15" s="9"/>
      <c r="C15" s="9"/>
      <c r="D15" s="71" t="s">
        <v>1</v>
      </c>
      <c r="E15" s="69" t="s">
        <v>24</v>
      </c>
      <c r="F15" s="9"/>
      <c r="G15" s="9"/>
      <c r="H15" s="23"/>
      <c r="I15" s="23"/>
      <c r="J15" s="16"/>
      <c r="K15" s="13"/>
      <c r="L15" s="9"/>
      <c r="M15" s="9"/>
    </row>
    <row r="16" spans="1:13" x14ac:dyDescent="0.25">
      <c r="A16" s="10"/>
      <c r="B16" s="10"/>
      <c r="C16" s="11"/>
      <c r="D16" s="11"/>
      <c r="E16" s="11"/>
      <c r="F16" s="11"/>
      <c r="G16" s="11"/>
      <c r="H16" s="12"/>
      <c r="I16" s="12"/>
      <c r="J16" s="12"/>
      <c r="K16" s="13"/>
      <c r="L16" s="11"/>
      <c r="M16" s="11"/>
    </row>
    <row r="17" spans="1:15" ht="13.8" customHeight="1" x14ac:dyDescent="0.25">
      <c r="A17" s="100" t="s">
        <v>14</v>
      </c>
      <c r="B17" s="101"/>
      <c r="C17" s="102"/>
      <c r="D17" s="70">
        <v>24</v>
      </c>
      <c r="E17" s="68"/>
      <c r="F17" s="13"/>
      <c r="G17" s="103" t="s">
        <v>64</v>
      </c>
      <c r="H17" s="104"/>
      <c r="I17" s="104"/>
      <c r="J17" s="104"/>
      <c r="K17" s="105"/>
      <c r="L17" s="13"/>
      <c r="M17" s="17"/>
      <c r="N17" s="13"/>
      <c r="O17" s="13"/>
    </row>
    <row r="18" spans="1:15" x14ac:dyDescent="0.25">
      <c r="A18" s="100" t="s">
        <v>15</v>
      </c>
      <c r="B18" s="101"/>
      <c r="C18" s="102"/>
      <c r="D18" s="70">
        <v>6</v>
      </c>
      <c r="E18" s="68"/>
      <c r="F18" s="13"/>
      <c r="G18" s="106"/>
      <c r="H18" s="107"/>
      <c r="I18" s="107"/>
      <c r="J18" s="107"/>
      <c r="K18" s="108"/>
      <c r="L18" s="13"/>
      <c r="M18" s="13"/>
      <c r="N18" s="13"/>
      <c r="O18" s="13"/>
    </row>
    <row r="19" spans="1:15" x14ac:dyDescent="0.25">
      <c r="A19" s="100" t="s">
        <v>17</v>
      </c>
      <c r="B19" s="101"/>
      <c r="C19" s="102"/>
      <c r="D19" s="70">
        <v>2</v>
      </c>
      <c r="E19" s="68"/>
      <c r="F19" s="13"/>
      <c r="G19" s="106"/>
      <c r="H19" s="107"/>
      <c r="I19" s="107"/>
      <c r="J19" s="107"/>
      <c r="K19" s="108"/>
      <c r="L19" s="13"/>
      <c r="M19" s="13"/>
      <c r="N19" s="13"/>
      <c r="O19" s="13"/>
    </row>
    <row r="20" spans="1:15" x14ac:dyDescent="0.25">
      <c r="A20" s="24" t="s">
        <v>16</v>
      </c>
      <c r="B20" s="25"/>
      <c r="C20" s="26"/>
      <c r="D20" s="70">
        <v>1</v>
      </c>
      <c r="E20" s="68"/>
      <c r="F20" s="13"/>
      <c r="G20" s="106"/>
      <c r="H20" s="107"/>
      <c r="I20" s="107"/>
      <c r="J20" s="107"/>
      <c r="K20" s="108"/>
      <c r="L20" s="13"/>
      <c r="M20" s="13"/>
      <c r="N20" s="13"/>
      <c r="O20" s="13"/>
    </row>
    <row r="21" spans="1:15" x14ac:dyDescent="0.25">
      <c r="A21" s="100" t="s">
        <v>18</v>
      </c>
      <c r="B21" s="101"/>
      <c r="C21" s="102"/>
      <c r="D21" s="70">
        <v>2.5</v>
      </c>
      <c r="E21" s="68"/>
      <c r="F21" s="13"/>
      <c r="G21" s="106"/>
      <c r="H21" s="107"/>
      <c r="I21" s="107"/>
      <c r="J21" s="107"/>
      <c r="K21" s="108"/>
      <c r="L21" s="13"/>
      <c r="M21" s="13"/>
      <c r="N21" s="13"/>
      <c r="O21" s="13"/>
    </row>
    <row r="22" spans="1:15" x14ac:dyDescent="0.25">
      <c r="A22" s="100" t="s">
        <v>19</v>
      </c>
      <c r="B22" s="101"/>
      <c r="C22" s="102"/>
      <c r="D22" s="70">
        <v>2</v>
      </c>
      <c r="E22" s="68"/>
      <c r="F22" s="13"/>
      <c r="G22" s="106"/>
      <c r="H22" s="107"/>
      <c r="I22" s="107"/>
      <c r="J22" s="107"/>
      <c r="K22" s="108"/>
      <c r="L22" s="13"/>
      <c r="M22" s="13"/>
      <c r="N22" s="13"/>
      <c r="O22" s="13"/>
    </row>
    <row r="23" spans="1:15" x14ac:dyDescent="0.25">
      <c r="A23" s="100" t="s">
        <v>20</v>
      </c>
      <c r="B23" s="101"/>
      <c r="C23" s="102"/>
      <c r="D23" s="70">
        <v>1</v>
      </c>
      <c r="E23" s="68"/>
      <c r="F23" s="13"/>
      <c r="G23" s="109" t="s">
        <v>21</v>
      </c>
      <c r="H23" s="110"/>
      <c r="I23" s="110"/>
      <c r="J23" s="110"/>
      <c r="K23" s="111"/>
      <c r="L23" s="13"/>
      <c r="M23" s="13"/>
      <c r="N23" s="13"/>
      <c r="O23" s="13"/>
    </row>
    <row r="24" spans="1:15" x14ac:dyDescent="0.25">
      <c r="A24" s="14"/>
      <c r="B24" s="14"/>
      <c r="C24" s="14"/>
      <c r="D24" s="17"/>
      <c r="E24" s="17"/>
      <c r="F24" s="13"/>
      <c r="G24" s="92"/>
      <c r="H24" s="92"/>
      <c r="I24" s="27"/>
      <c r="J24" s="28"/>
      <c r="K24" s="13"/>
      <c r="L24" s="13"/>
      <c r="M24" s="13"/>
      <c r="O24" s="13"/>
    </row>
    <row r="25" spans="1:15" x14ac:dyDescent="0.25">
      <c r="A25" s="9" t="s">
        <v>22</v>
      </c>
      <c r="B25" s="9"/>
      <c r="C25" s="9"/>
      <c r="D25" s="9"/>
      <c r="E25" s="9"/>
      <c r="F25" s="9"/>
      <c r="G25" s="118" t="s">
        <v>87</v>
      </c>
      <c r="H25" s="119"/>
      <c r="I25" s="29"/>
      <c r="J25" s="72" t="s">
        <v>1</v>
      </c>
      <c r="K25" s="69" t="s">
        <v>24</v>
      </c>
      <c r="L25" s="9" t="s">
        <v>86</v>
      </c>
      <c r="M25" s="9"/>
      <c r="N25" s="9"/>
      <c r="O25" s="9"/>
    </row>
    <row r="26" spans="1:15" ht="28.2" customHeight="1" x14ac:dyDescent="0.25">
      <c r="A26" s="10"/>
      <c r="B26" s="117" t="s">
        <v>83</v>
      </c>
      <c r="C26" s="117"/>
      <c r="D26" s="117"/>
      <c r="E26" s="117"/>
      <c r="F26" s="11"/>
      <c r="G26" s="120"/>
      <c r="H26" s="121"/>
      <c r="I26" s="12"/>
      <c r="J26" s="12"/>
      <c r="K26" s="13"/>
      <c r="L26" s="30"/>
      <c r="M26" s="11"/>
      <c r="N26" s="11"/>
      <c r="O26" s="11"/>
    </row>
    <row r="27" spans="1:15" ht="27.6" customHeight="1" x14ac:dyDescent="0.25">
      <c r="A27" s="10"/>
      <c r="B27" s="117"/>
      <c r="C27" s="117"/>
      <c r="D27" s="117"/>
      <c r="E27" s="117"/>
      <c r="F27" s="11"/>
      <c r="G27" s="122"/>
      <c r="H27" s="123"/>
      <c r="I27" s="12"/>
      <c r="J27" s="12"/>
      <c r="K27" s="13"/>
      <c r="L27" s="30"/>
      <c r="M27" s="11"/>
      <c r="N27" s="11"/>
      <c r="O27" s="11"/>
    </row>
    <row r="28" spans="1:15" ht="14.4" x14ac:dyDescent="0.25">
      <c r="A28" s="31" t="s">
        <v>23</v>
      </c>
      <c r="B28" s="10"/>
      <c r="C28" s="11"/>
      <c r="D28" s="11"/>
      <c r="E28" s="11"/>
      <c r="F28" s="11"/>
      <c r="G28" s="128" t="s">
        <v>85</v>
      </c>
      <c r="H28" s="127" t="s">
        <v>84</v>
      </c>
      <c r="I28" s="12"/>
      <c r="J28" s="12"/>
      <c r="K28" s="13"/>
      <c r="L28" s="30"/>
      <c r="M28" s="11"/>
      <c r="N28" s="11"/>
      <c r="O28" s="11"/>
    </row>
    <row r="29" spans="1:15" ht="14.4" x14ac:dyDescent="0.25">
      <c r="A29" s="32">
        <v>10</v>
      </c>
      <c r="B29" s="18" t="s">
        <v>25</v>
      </c>
      <c r="C29" s="18"/>
      <c r="D29" s="18"/>
      <c r="E29" s="15"/>
      <c r="F29" s="27"/>
      <c r="G29" s="33" t="s">
        <v>26</v>
      </c>
      <c r="H29" s="126"/>
      <c r="I29" s="35"/>
      <c r="J29" s="73">
        <f>(D17+D18+D19)*H29*D22</f>
        <v>0</v>
      </c>
      <c r="K29" s="76"/>
      <c r="L29" s="34">
        <v>17</v>
      </c>
      <c r="M29" s="124">
        <f>($D$17+$D$18+$D$19)*L29*$D$22</f>
        <v>1088</v>
      </c>
      <c r="N29" s="13"/>
      <c r="O29" s="16"/>
    </row>
    <row r="30" spans="1:15" ht="4.2" customHeight="1" x14ac:dyDescent="0.25">
      <c r="A30" s="54"/>
      <c r="B30" s="55"/>
      <c r="C30" s="55"/>
      <c r="D30" s="55"/>
      <c r="E30" s="55"/>
      <c r="F30" s="55"/>
      <c r="G30" s="37"/>
      <c r="H30" s="38"/>
      <c r="I30" s="39"/>
      <c r="J30" s="40"/>
      <c r="K30" s="40"/>
      <c r="L30" s="38"/>
      <c r="M30" s="40"/>
      <c r="N30" s="13"/>
      <c r="O30" s="16"/>
    </row>
    <row r="31" spans="1:15" ht="14.4" x14ac:dyDescent="0.25">
      <c r="A31" s="32">
        <v>20</v>
      </c>
      <c r="B31" s="18" t="s">
        <v>27</v>
      </c>
      <c r="C31" s="18"/>
      <c r="D31" s="18"/>
      <c r="E31" s="15"/>
      <c r="F31" s="27"/>
      <c r="G31" s="33" t="s">
        <v>26</v>
      </c>
      <c r="H31" s="126"/>
      <c r="I31" s="35"/>
      <c r="J31" s="73">
        <f>(D17+D18+D19)*H31*D21</f>
        <v>0</v>
      </c>
      <c r="K31" s="76"/>
      <c r="L31" s="34">
        <v>10</v>
      </c>
      <c r="M31" s="124">
        <f>($D$17+$D$18+$D$19)*L31*$D$21</f>
        <v>800</v>
      </c>
      <c r="N31" s="13"/>
      <c r="O31" s="16"/>
    </row>
    <row r="32" spans="1:15" ht="4.2" customHeight="1" x14ac:dyDescent="0.25">
      <c r="A32" s="54"/>
      <c r="B32" s="55"/>
      <c r="C32" s="55"/>
      <c r="D32" s="55"/>
      <c r="E32" s="55"/>
      <c r="F32" s="55"/>
      <c r="G32" s="37"/>
      <c r="H32" s="38"/>
      <c r="I32" s="39"/>
      <c r="J32" s="40"/>
      <c r="K32" s="40"/>
      <c r="L32" s="38"/>
      <c r="M32" s="40"/>
      <c r="N32" s="13"/>
      <c r="O32" s="16"/>
    </row>
    <row r="33" spans="1:15" ht="14.4" x14ac:dyDescent="0.25">
      <c r="A33" s="32">
        <v>30</v>
      </c>
      <c r="B33" s="43" t="s">
        <v>80</v>
      </c>
      <c r="C33" s="18"/>
      <c r="D33" s="18"/>
      <c r="E33" s="15"/>
      <c r="F33" s="44"/>
      <c r="G33" s="33" t="s">
        <v>29</v>
      </c>
      <c r="H33" s="126"/>
      <c r="I33" s="45"/>
      <c r="J33" s="74">
        <f>(D17+D18+D19)*H33</f>
        <v>0</v>
      </c>
      <c r="K33" s="76"/>
      <c r="L33" s="34">
        <v>40</v>
      </c>
      <c r="M33" s="125">
        <f>($D$17+$D$18+$D$19)*L33</f>
        <v>1280</v>
      </c>
      <c r="N33" s="13"/>
      <c r="O33" s="16"/>
    </row>
    <row r="34" spans="1:15" ht="14.4" x14ac:dyDescent="0.25">
      <c r="A34" s="32">
        <v>31</v>
      </c>
      <c r="B34" s="18" t="s">
        <v>30</v>
      </c>
      <c r="C34" s="18"/>
      <c r="D34" s="18"/>
      <c r="E34" s="15"/>
      <c r="F34" s="44"/>
      <c r="G34" s="33" t="s">
        <v>38</v>
      </c>
      <c r="H34" s="126"/>
      <c r="I34" s="45"/>
      <c r="J34" s="74">
        <f>H34</f>
        <v>0</v>
      </c>
      <c r="K34" s="76"/>
      <c r="L34" s="34">
        <v>100</v>
      </c>
      <c r="M34" s="125">
        <f>L34</f>
        <v>100</v>
      </c>
      <c r="N34" s="13"/>
      <c r="O34" s="16"/>
    </row>
    <row r="35" spans="1:15" ht="4.2" customHeight="1" x14ac:dyDescent="0.25">
      <c r="A35" s="54"/>
      <c r="B35" s="55"/>
      <c r="C35" s="55"/>
      <c r="D35" s="55"/>
      <c r="E35" s="55"/>
      <c r="F35" s="55"/>
      <c r="G35" s="37"/>
      <c r="H35" s="38"/>
      <c r="I35" s="39"/>
      <c r="J35" s="40"/>
      <c r="K35" s="40"/>
      <c r="L35" s="13"/>
      <c r="M35" s="40"/>
      <c r="N35" s="13"/>
      <c r="O35" s="16"/>
    </row>
    <row r="36" spans="1:15" ht="14.4" x14ac:dyDescent="0.25">
      <c r="A36" s="32">
        <v>40</v>
      </c>
      <c r="B36" s="18" t="s">
        <v>31</v>
      </c>
      <c r="C36" s="18"/>
      <c r="D36" s="18"/>
      <c r="E36" s="15"/>
      <c r="F36" s="27"/>
      <c r="G36" s="93" t="s">
        <v>32</v>
      </c>
      <c r="H36" s="93"/>
      <c r="I36" s="39"/>
      <c r="J36" s="73"/>
      <c r="K36" s="76"/>
      <c r="L36" s="13"/>
      <c r="M36" s="124"/>
      <c r="N36" s="13"/>
      <c r="O36" s="16"/>
    </row>
    <row r="37" spans="1:15" ht="14.4" x14ac:dyDescent="0.25">
      <c r="A37" s="36"/>
      <c r="B37" s="27"/>
      <c r="C37" s="27"/>
      <c r="D37" s="27"/>
      <c r="E37" s="27"/>
      <c r="F37" s="27"/>
      <c r="G37" s="37"/>
      <c r="H37" s="38"/>
      <c r="I37" s="39"/>
      <c r="J37" s="40"/>
      <c r="K37" s="40"/>
      <c r="L37" s="13"/>
      <c r="M37" s="40"/>
      <c r="N37" s="13"/>
      <c r="O37" s="16"/>
    </row>
    <row r="38" spans="1:15" ht="14.4" x14ac:dyDescent="0.25">
      <c r="A38" s="46" t="s">
        <v>33</v>
      </c>
      <c r="B38" s="13"/>
      <c r="C38" s="27"/>
      <c r="D38" s="27"/>
      <c r="E38" s="27"/>
      <c r="F38" s="27"/>
      <c r="G38" s="37"/>
      <c r="H38" s="38"/>
      <c r="I38" s="39"/>
      <c r="J38" s="40"/>
      <c r="K38" s="40"/>
      <c r="L38" s="13"/>
      <c r="M38" s="40"/>
      <c r="N38" s="13"/>
      <c r="O38" s="16"/>
    </row>
    <row r="39" spans="1:15" ht="14.4" x14ac:dyDescent="0.25">
      <c r="A39" s="32">
        <v>50</v>
      </c>
      <c r="B39" s="18" t="s">
        <v>34</v>
      </c>
      <c r="C39" s="18"/>
      <c r="D39" s="18"/>
      <c r="E39" s="15"/>
      <c r="F39" s="44"/>
      <c r="G39" s="33" t="s">
        <v>38</v>
      </c>
      <c r="H39" s="126"/>
      <c r="I39" s="45"/>
      <c r="J39" s="74">
        <f>H39</f>
        <v>0</v>
      </c>
      <c r="K39" s="76"/>
      <c r="L39" s="34">
        <v>100</v>
      </c>
      <c r="M39" s="125">
        <f>L39</f>
        <v>100</v>
      </c>
      <c r="N39" s="13"/>
      <c r="O39" s="16"/>
    </row>
    <row r="40" spans="1:15" ht="14.4" x14ac:dyDescent="0.25">
      <c r="A40" s="47">
        <v>51</v>
      </c>
      <c r="B40" s="48" t="s">
        <v>35</v>
      </c>
      <c r="C40" s="48"/>
      <c r="D40" s="48"/>
      <c r="E40" s="49"/>
      <c r="F40" s="44"/>
      <c r="G40" s="33" t="s">
        <v>38</v>
      </c>
      <c r="H40" s="126"/>
      <c r="I40" s="39"/>
      <c r="J40" s="73">
        <f>H40</f>
        <v>0</v>
      </c>
      <c r="K40" s="76"/>
      <c r="L40" s="34">
        <v>100</v>
      </c>
      <c r="M40" s="124">
        <f>L40</f>
        <v>100</v>
      </c>
      <c r="N40" s="13"/>
      <c r="O40" s="16"/>
    </row>
    <row r="41" spans="1:15" ht="14.4" x14ac:dyDescent="0.25">
      <c r="A41" s="47">
        <v>60</v>
      </c>
      <c r="B41" s="48" t="s">
        <v>36</v>
      </c>
      <c r="C41" s="48"/>
      <c r="D41" s="48"/>
      <c r="E41" s="49"/>
      <c r="F41" s="44"/>
      <c r="G41" s="33" t="s">
        <v>38</v>
      </c>
      <c r="H41" s="126"/>
      <c r="I41" s="39"/>
      <c r="J41" s="73">
        <f>H41</f>
        <v>0</v>
      </c>
      <c r="K41" s="76"/>
      <c r="L41" s="34">
        <v>50</v>
      </c>
      <c r="M41" s="124">
        <f>L41</f>
        <v>50</v>
      </c>
      <c r="N41" s="13"/>
      <c r="O41" s="16"/>
    </row>
    <row r="42" spans="1:15" ht="14.4" x14ac:dyDescent="0.25">
      <c r="A42" s="50">
        <v>70</v>
      </c>
      <c r="B42" s="51" t="s">
        <v>37</v>
      </c>
      <c r="C42" s="51"/>
      <c r="D42" s="51"/>
      <c r="E42" s="52"/>
      <c r="F42" s="53"/>
      <c r="G42" s="33" t="s">
        <v>39</v>
      </c>
      <c r="H42" s="126"/>
      <c r="I42" s="39"/>
      <c r="J42" s="73">
        <f>(D18+D19)*H42</f>
        <v>0</v>
      </c>
      <c r="K42" s="76"/>
      <c r="L42" s="34">
        <v>25</v>
      </c>
      <c r="M42" s="124">
        <f>($D$18+$D$19)*L42</f>
        <v>200</v>
      </c>
      <c r="N42" s="13"/>
      <c r="O42" s="16"/>
    </row>
    <row r="43" spans="1:15" ht="14.4" x14ac:dyDescent="0.25">
      <c r="A43" s="54"/>
      <c r="B43" s="55"/>
      <c r="C43" s="55"/>
      <c r="D43" s="55"/>
      <c r="E43" s="55"/>
      <c r="F43" s="55"/>
      <c r="G43" s="37"/>
      <c r="H43" s="38"/>
      <c r="I43" s="39"/>
      <c r="J43" s="40"/>
      <c r="K43" s="40"/>
      <c r="L43" s="38"/>
      <c r="M43" s="40"/>
      <c r="N43" s="13"/>
      <c r="O43" s="16"/>
    </row>
    <row r="44" spans="1:15" ht="14.4" x14ac:dyDescent="0.25">
      <c r="A44" s="46" t="s">
        <v>40</v>
      </c>
      <c r="B44" s="13"/>
      <c r="C44" s="27"/>
      <c r="D44" s="27"/>
      <c r="E44" s="27"/>
      <c r="F44" s="27"/>
      <c r="G44" s="37"/>
      <c r="H44" s="38"/>
      <c r="I44" s="39"/>
      <c r="J44" s="40"/>
      <c r="K44" s="40"/>
      <c r="L44" s="38"/>
      <c r="M44" s="40"/>
      <c r="N44" s="13"/>
      <c r="O44" s="16"/>
    </row>
    <row r="45" spans="1:15" ht="14.4" x14ac:dyDescent="0.25">
      <c r="A45" s="32">
        <v>80</v>
      </c>
      <c r="B45" s="18" t="s">
        <v>41</v>
      </c>
      <c r="C45" s="18"/>
      <c r="D45" s="18"/>
      <c r="E45" s="15"/>
      <c r="F45" s="27"/>
      <c r="G45" s="33" t="s">
        <v>72</v>
      </c>
      <c r="H45" s="126"/>
      <c r="I45" s="35"/>
      <c r="J45" s="74">
        <f>D17*D23*H45</f>
        <v>0</v>
      </c>
      <c r="K45" s="76"/>
      <c r="L45" s="34">
        <v>25</v>
      </c>
      <c r="M45" s="124">
        <f>$D$17*$D$23*L45</f>
        <v>600</v>
      </c>
      <c r="N45" s="13"/>
      <c r="O45" s="16"/>
    </row>
    <row r="46" spans="1:15" ht="14.4" x14ac:dyDescent="0.25">
      <c r="A46" s="56">
        <v>81</v>
      </c>
      <c r="B46" s="57" t="s">
        <v>42</v>
      </c>
      <c r="C46" s="57"/>
      <c r="D46" s="57"/>
      <c r="E46" s="58"/>
      <c r="F46" s="53"/>
      <c r="G46" s="33" t="s">
        <v>49</v>
      </c>
      <c r="H46" s="126"/>
      <c r="I46" s="39"/>
      <c r="J46" s="73">
        <f>D20*H46</f>
        <v>0</v>
      </c>
      <c r="K46" s="76"/>
      <c r="L46" s="34">
        <v>80</v>
      </c>
      <c r="M46" s="124">
        <f>$D$20*L46</f>
        <v>80</v>
      </c>
      <c r="N46" s="13"/>
      <c r="O46" s="16"/>
    </row>
    <row r="47" spans="1:15" ht="14.4" x14ac:dyDescent="0.25">
      <c r="A47" s="50">
        <v>82</v>
      </c>
      <c r="B47" s="51" t="s">
        <v>43</v>
      </c>
      <c r="C47" s="51"/>
      <c r="D47" s="51"/>
      <c r="E47" s="52"/>
      <c r="F47" s="53"/>
      <c r="G47" s="33" t="s">
        <v>50</v>
      </c>
      <c r="H47" s="126"/>
      <c r="I47" s="39"/>
      <c r="J47" s="73">
        <f>D18*H47</f>
        <v>0</v>
      </c>
      <c r="K47" s="76"/>
      <c r="L47" s="34">
        <v>150</v>
      </c>
      <c r="M47" s="124">
        <f>$D$18*L47</f>
        <v>900</v>
      </c>
      <c r="N47" s="13"/>
      <c r="O47" s="16"/>
    </row>
    <row r="48" spans="1:15" ht="14.4" customHeight="1" x14ac:dyDescent="0.25">
      <c r="A48" s="50">
        <v>83</v>
      </c>
      <c r="B48" s="94" t="s">
        <v>44</v>
      </c>
      <c r="C48" s="94"/>
      <c r="D48" s="94"/>
      <c r="E48" s="95"/>
      <c r="F48" s="53"/>
      <c r="G48" s="33" t="s">
        <v>51</v>
      </c>
      <c r="H48" s="126"/>
      <c r="I48" s="39"/>
      <c r="J48" s="73">
        <f>D18*H48*D23</f>
        <v>0</v>
      </c>
      <c r="K48" s="76"/>
      <c r="L48" s="34">
        <v>40</v>
      </c>
      <c r="M48" s="124">
        <f>$D$18*$D$23*L48</f>
        <v>240</v>
      </c>
      <c r="N48" s="13"/>
      <c r="O48" s="16"/>
    </row>
    <row r="49" spans="1:15" ht="14.4" x14ac:dyDescent="0.25">
      <c r="A49" s="50">
        <v>84</v>
      </c>
      <c r="B49" s="51" t="s">
        <v>45</v>
      </c>
      <c r="C49" s="51"/>
      <c r="D49" s="51"/>
      <c r="E49" s="52"/>
      <c r="F49" s="53"/>
      <c r="G49" s="33" t="s">
        <v>52</v>
      </c>
      <c r="H49" s="126"/>
      <c r="I49" s="39"/>
      <c r="J49" s="73">
        <f>D19*D23*H49</f>
        <v>0</v>
      </c>
      <c r="K49" s="76"/>
      <c r="L49" s="34">
        <v>40</v>
      </c>
      <c r="M49" s="124">
        <f>$D$19*$D$23*L49</f>
        <v>80</v>
      </c>
      <c r="N49" s="13"/>
      <c r="O49" s="16"/>
    </row>
    <row r="50" spans="1:15" ht="14.4" x14ac:dyDescent="0.25">
      <c r="A50" s="56">
        <v>85</v>
      </c>
      <c r="B50" s="57" t="s">
        <v>46</v>
      </c>
      <c r="C50" s="57"/>
      <c r="D50" s="57"/>
      <c r="E50" s="58"/>
      <c r="F50" s="53"/>
      <c r="G50" s="33" t="s">
        <v>53</v>
      </c>
      <c r="H50" s="126"/>
      <c r="I50" s="39"/>
      <c r="J50" s="73">
        <f>D19*H50</f>
        <v>0</v>
      </c>
      <c r="K50" s="76"/>
      <c r="L50" s="34">
        <v>40</v>
      </c>
      <c r="M50" s="124">
        <f>$D$19*L50</f>
        <v>80</v>
      </c>
      <c r="N50" s="13"/>
      <c r="O50" s="16"/>
    </row>
    <row r="51" spans="1:15" ht="4.2" customHeight="1" x14ac:dyDescent="0.25">
      <c r="A51" s="54"/>
      <c r="B51" s="55"/>
      <c r="C51" s="55"/>
      <c r="D51" s="55"/>
      <c r="E51" s="55"/>
      <c r="F51" s="55"/>
      <c r="G51" s="37"/>
      <c r="H51" s="38"/>
      <c r="I51" s="39"/>
      <c r="J51" s="40"/>
      <c r="K51" s="40"/>
      <c r="L51" s="13"/>
      <c r="M51" s="13"/>
      <c r="N51" s="13"/>
      <c r="O51" s="16"/>
    </row>
    <row r="52" spans="1:15" ht="14.4" x14ac:dyDescent="0.25">
      <c r="A52" s="56">
        <v>90</v>
      </c>
      <c r="B52" s="57" t="s">
        <v>47</v>
      </c>
      <c r="C52" s="57"/>
      <c r="D52" s="57"/>
      <c r="E52" s="58"/>
      <c r="F52" s="55"/>
      <c r="G52" s="93" t="s">
        <v>54</v>
      </c>
      <c r="H52" s="93"/>
      <c r="I52" s="39"/>
      <c r="J52" s="73"/>
      <c r="K52" s="76"/>
      <c r="L52" s="13"/>
      <c r="M52" s="13"/>
      <c r="N52" s="13"/>
      <c r="O52" s="16"/>
    </row>
    <row r="53" spans="1:15" ht="14.4" thickBot="1" x14ac:dyDescent="0.3">
      <c r="A53" s="59"/>
      <c r="B53" s="59"/>
      <c r="H53" s="60"/>
      <c r="I53" s="60"/>
      <c r="J53" s="41"/>
      <c r="K53" s="42"/>
    </row>
    <row r="54" spans="1:15" ht="15" thickTop="1" thickBot="1" x14ac:dyDescent="0.3">
      <c r="A54" s="96" t="s">
        <v>55</v>
      </c>
      <c r="B54" s="96"/>
      <c r="C54" s="96"/>
      <c r="D54" s="96"/>
      <c r="E54" s="96"/>
      <c r="F54" s="61"/>
      <c r="G54" s="62"/>
      <c r="H54" s="23"/>
      <c r="I54" s="23"/>
      <c r="J54" s="77">
        <f>SUM(J29+J31+J33+J34+J36+J39+J40+J41+J42+J45+J46+J47+J48+J49+J50+J52)</f>
        <v>0</v>
      </c>
      <c r="K54" s="77">
        <f>SUM(K29+K31+K33+K34+K36+K39+K40+K41+K42+K45+K46+K47+K48+K49+K50+K52)</f>
        <v>0</v>
      </c>
      <c r="L54" s="11"/>
      <c r="M54" s="77">
        <f>SUM(M29+M31+M33+M34+M36+M39+M40+M41+M42+M45+M46+M47+M48+M49+M50+M52)</f>
        <v>5698</v>
      </c>
      <c r="N54" s="11"/>
      <c r="O54" s="11"/>
    </row>
    <row r="55" spans="1:15" ht="5.25" customHeight="1" thickTop="1" x14ac:dyDescent="0.25">
      <c r="A55" s="80"/>
      <c r="B55" s="80"/>
      <c r="C55" s="80"/>
      <c r="D55" s="80"/>
      <c r="E55" s="80"/>
      <c r="F55" s="61"/>
      <c r="G55" s="62"/>
      <c r="H55" s="23"/>
      <c r="I55" s="23"/>
      <c r="J55" s="63"/>
      <c r="K55" s="40"/>
      <c r="L55" s="11"/>
      <c r="N55" s="11"/>
      <c r="O55" s="11"/>
    </row>
    <row r="56" spans="1:15" ht="14.4" x14ac:dyDescent="0.25">
      <c r="A56" s="79" t="s">
        <v>56</v>
      </c>
      <c r="B56" s="18"/>
      <c r="C56" s="18"/>
      <c r="D56" s="18"/>
      <c r="E56" s="15"/>
      <c r="F56" s="27"/>
      <c r="G56" s="39"/>
      <c r="H56" s="16"/>
      <c r="I56" s="16"/>
      <c r="J56" s="73">
        <f>J29</f>
        <v>0</v>
      </c>
      <c r="K56" s="76">
        <f>K29</f>
        <v>0</v>
      </c>
      <c r="L56" s="11"/>
      <c r="M56" s="11"/>
      <c r="N56" s="11"/>
      <c r="O56" s="11"/>
    </row>
    <row r="57" spans="1:15" ht="5.25" customHeight="1" x14ac:dyDescent="0.25">
      <c r="A57" s="80"/>
      <c r="B57" s="80"/>
      <c r="C57" s="80"/>
      <c r="D57" s="80"/>
      <c r="E57" s="80"/>
      <c r="F57" s="61"/>
      <c r="G57" s="62"/>
      <c r="H57" s="23"/>
      <c r="I57" s="23"/>
      <c r="J57" s="63"/>
      <c r="K57" s="40"/>
      <c r="L57" s="11"/>
      <c r="M57" s="11"/>
      <c r="N57" s="11"/>
      <c r="O57" s="11"/>
    </row>
    <row r="58" spans="1:15" ht="14.4" customHeight="1" x14ac:dyDescent="0.25">
      <c r="A58" s="79" t="s">
        <v>57</v>
      </c>
      <c r="B58" s="18"/>
      <c r="C58" s="18"/>
      <c r="D58" s="18"/>
      <c r="E58" s="15"/>
      <c r="H58" s="60"/>
      <c r="I58" s="60"/>
      <c r="J58" s="73"/>
      <c r="K58" s="76"/>
    </row>
    <row r="59" spans="1:15" ht="5.25" customHeight="1" x14ac:dyDescent="0.25">
      <c r="A59" s="80"/>
      <c r="B59" s="80"/>
      <c r="C59" s="80"/>
      <c r="D59" s="80"/>
      <c r="E59" s="80"/>
      <c r="F59" s="61"/>
      <c r="G59" s="62"/>
      <c r="H59" s="23"/>
      <c r="I59" s="23"/>
      <c r="J59" s="63"/>
      <c r="K59" s="40"/>
      <c r="L59" s="11"/>
      <c r="M59" s="11"/>
      <c r="N59" s="11"/>
      <c r="O59" s="11"/>
    </row>
    <row r="60" spans="1:15" x14ac:dyDescent="0.25">
      <c r="A60" s="79" t="s">
        <v>58</v>
      </c>
      <c r="B60" s="18"/>
      <c r="C60" s="18"/>
      <c r="D60" s="18"/>
      <c r="E60" s="15"/>
      <c r="H60" s="60"/>
      <c r="I60" s="60"/>
      <c r="J60" s="75">
        <f>SUM(J29+J31+J33+J34+J36+J39+J40+J41+J42)</f>
        <v>0</v>
      </c>
      <c r="K60" s="76">
        <f>K29+K31+K33+K34+K36+K39+K40+K41+K42</f>
        <v>0</v>
      </c>
    </row>
    <row r="61" spans="1:15" ht="5.25" customHeight="1" x14ac:dyDescent="0.25">
      <c r="A61" s="80"/>
      <c r="B61" s="80"/>
      <c r="C61" s="80"/>
      <c r="D61" s="80"/>
      <c r="E61" s="80"/>
      <c r="F61" s="61"/>
      <c r="G61" s="62"/>
      <c r="H61" s="23"/>
      <c r="I61" s="23"/>
      <c r="J61" s="63"/>
      <c r="K61" s="40"/>
      <c r="L61" s="11"/>
      <c r="M61" s="11"/>
      <c r="N61" s="11"/>
      <c r="O61" s="11"/>
    </row>
    <row r="62" spans="1:15" x14ac:dyDescent="0.25">
      <c r="A62" s="79" t="s">
        <v>69</v>
      </c>
      <c r="B62" s="18"/>
      <c r="C62" s="18"/>
      <c r="D62" s="18"/>
      <c r="E62" s="15"/>
      <c r="H62" s="60"/>
      <c r="I62" s="60"/>
      <c r="J62" s="73">
        <f>SUM(J45+J46+J47+J48+J49+J50+J52)</f>
        <v>0</v>
      </c>
      <c r="K62" s="76">
        <f>K45+K46+K47+K48+K49+K50+K52</f>
        <v>0</v>
      </c>
    </row>
    <row r="63" spans="1:15" ht="5.25" customHeight="1" x14ac:dyDescent="0.25">
      <c r="A63" s="80"/>
      <c r="B63" s="80"/>
      <c r="C63" s="80"/>
      <c r="D63" s="80"/>
      <c r="E63" s="80"/>
      <c r="F63" s="61"/>
      <c r="G63" s="62"/>
      <c r="H63" s="23"/>
      <c r="I63" s="23"/>
      <c r="J63" s="63"/>
      <c r="K63" s="40"/>
      <c r="L63" s="11"/>
      <c r="M63" s="11"/>
      <c r="N63" s="11"/>
      <c r="O63" s="11"/>
    </row>
    <row r="64" spans="1:15" x14ac:dyDescent="0.25">
      <c r="A64" s="79" t="s">
        <v>59</v>
      </c>
      <c r="B64" s="18"/>
      <c r="C64" s="18"/>
      <c r="D64" s="18"/>
      <c r="E64" s="15"/>
      <c r="H64" s="60"/>
      <c r="I64" s="60"/>
      <c r="J64" s="73">
        <f>J54-J58</f>
        <v>0</v>
      </c>
      <c r="K64" s="76">
        <f>K54-K58</f>
        <v>0</v>
      </c>
    </row>
    <row r="65" spans="1:15" ht="5.25" customHeight="1" x14ac:dyDescent="0.25">
      <c r="A65" s="80"/>
      <c r="B65" s="80"/>
      <c r="C65" s="80"/>
      <c r="D65" s="80"/>
      <c r="E65" s="80"/>
      <c r="F65" s="61"/>
      <c r="G65" s="62"/>
      <c r="H65" s="23"/>
      <c r="I65" s="23"/>
      <c r="J65" s="63"/>
      <c r="K65" s="40"/>
      <c r="L65" s="11"/>
      <c r="M65" s="11"/>
      <c r="N65" s="11"/>
      <c r="O65" s="11"/>
    </row>
    <row r="66" spans="1:15" ht="14.4" x14ac:dyDescent="0.25">
      <c r="A66" s="82" t="s">
        <v>60</v>
      </c>
      <c r="B66" s="82"/>
      <c r="C66" s="82"/>
      <c r="D66" s="82"/>
      <c r="E66" s="82"/>
      <c r="F66" s="27"/>
      <c r="G66" s="39"/>
      <c r="H66" s="16"/>
      <c r="I66" s="16"/>
      <c r="J66" s="73">
        <f>ROUND((J54-J56-J58)*0.75, -1)</f>
        <v>0</v>
      </c>
      <c r="K66" s="76"/>
      <c r="L66" s="11"/>
      <c r="M66" s="11"/>
      <c r="N66" s="11"/>
      <c r="O66" s="11"/>
    </row>
    <row r="67" spans="1:15" ht="5.25" customHeight="1" x14ac:dyDescent="0.25">
      <c r="A67" s="80"/>
      <c r="B67" s="80"/>
      <c r="C67" s="80"/>
      <c r="D67" s="80"/>
      <c r="E67" s="80"/>
      <c r="F67" s="61"/>
      <c r="G67" s="62"/>
      <c r="H67" s="23"/>
      <c r="I67" s="23"/>
      <c r="J67" s="63"/>
      <c r="K67" s="40"/>
      <c r="L67" s="11"/>
      <c r="M67" s="11"/>
      <c r="N67" s="11"/>
      <c r="O67" s="11"/>
    </row>
    <row r="68" spans="1:15" x14ac:dyDescent="0.25">
      <c r="A68" s="83" t="s">
        <v>61</v>
      </c>
      <c r="B68" s="84"/>
      <c r="C68" s="84"/>
      <c r="D68" s="84"/>
      <c r="E68" s="85"/>
      <c r="H68" s="60"/>
      <c r="I68" s="60"/>
      <c r="J68" s="41"/>
      <c r="K68" s="78">
        <f>K54-K56-K58-K66</f>
        <v>0</v>
      </c>
    </row>
    <row r="69" spans="1:15" x14ac:dyDescent="0.25">
      <c r="A69" s="64"/>
      <c r="B69" s="64"/>
      <c r="C69" s="64"/>
      <c r="D69" s="64"/>
      <c r="E69" s="64"/>
      <c r="H69" s="60"/>
      <c r="I69" s="60"/>
      <c r="J69" s="41"/>
      <c r="K69" s="42"/>
    </row>
    <row r="70" spans="1:15" x14ac:dyDescent="0.25">
      <c r="A70" s="59"/>
      <c r="B70" s="59"/>
      <c r="D70" s="59" t="s">
        <v>65</v>
      </c>
      <c r="G70" t="s">
        <v>66</v>
      </c>
      <c r="I70" s="60"/>
      <c r="J70" t="s">
        <v>67</v>
      </c>
    </row>
    <row r="71" spans="1:15" x14ac:dyDescent="0.25">
      <c r="A71" s="59" t="s">
        <v>62</v>
      </c>
      <c r="B71" s="59"/>
      <c r="D71" s="65"/>
      <c r="E71" s="65"/>
      <c r="F71" s="60"/>
      <c r="G71" s="65"/>
      <c r="H71" s="66"/>
      <c r="I71" s="60"/>
      <c r="J71" s="66"/>
      <c r="K71" s="67"/>
    </row>
    <row r="72" spans="1:15" ht="47.4" customHeight="1" x14ac:dyDescent="0.25">
      <c r="A72" s="59" t="s">
        <v>63</v>
      </c>
      <c r="B72" s="59"/>
      <c r="D72" s="65"/>
      <c r="E72" s="65"/>
      <c r="F72" s="60"/>
      <c r="G72" s="65"/>
      <c r="H72" s="66"/>
      <c r="I72" s="60"/>
      <c r="J72" s="66"/>
      <c r="K72" s="67"/>
    </row>
    <row r="75" spans="1:15" ht="13.95" customHeight="1" x14ac:dyDescent="0.25">
      <c r="A75" s="86" t="s">
        <v>68</v>
      </c>
      <c r="B75" s="87"/>
      <c r="C75" s="87"/>
      <c r="D75" s="87"/>
      <c r="E75" s="87"/>
      <c r="F75" s="87"/>
      <c r="G75" s="87"/>
      <c r="H75" s="87"/>
      <c r="I75" s="87"/>
      <c r="J75" s="87"/>
      <c r="K75" s="88"/>
    </row>
    <row r="76" spans="1:15" ht="13.95" customHeight="1" x14ac:dyDescent="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1"/>
    </row>
  </sheetData>
  <mergeCells count="26">
    <mergeCell ref="D10:K10"/>
    <mergeCell ref="B26:E27"/>
    <mergeCell ref="G25:H27"/>
    <mergeCell ref="A1:K1"/>
    <mergeCell ref="H4:K4"/>
    <mergeCell ref="D6:E6"/>
    <mergeCell ref="D7:E7"/>
    <mergeCell ref="D8:K8"/>
    <mergeCell ref="B48:E48"/>
    <mergeCell ref="D11:K11"/>
    <mergeCell ref="D12:K12"/>
    <mergeCell ref="A17:C17"/>
    <mergeCell ref="G17:K22"/>
    <mergeCell ref="A18:C18"/>
    <mergeCell ref="A19:C19"/>
    <mergeCell ref="A21:C21"/>
    <mergeCell ref="A22:C22"/>
    <mergeCell ref="A23:C23"/>
    <mergeCell ref="G23:K23"/>
    <mergeCell ref="G24:H24"/>
    <mergeCell ref="G36:H36"/>
    <mergeCell ref="G52:H52"/>
    <mergeCell ref="A54:E54"/>
    <mergeCell ref="A66:E66"/>
    <mergeCell ref="A68:E68"/>
    <mergeCell ref="A75:K76"/>
  </mergeCells>
  <hyperlinks>
    <hyperlink ref="G23" r:id="rId1" display="https://pfadi.swiss/fr/publications-telechargements/downloads/?search=f%C3%A9d%C3%A9raux" xr:uid="{EC2C7AC8-7461-4384-8CA5-F3E6173624FF}"/>
  </hyperlinks>
  <pageMargins left="0.59055118110236227" right="0.59055118110236227" top="1.3779527559055118" bottom="0.78740157480314965" header="0.39370078740157483" footer="0.31496062992125984"/>
  <pageSetup paperSize="9" scale="70" orientation="portrait" r:id="rId2"/>
  <headerFooter scaleWithDoc="0">
    <oddHeader>&amp;L&amp;G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0044-BF1A-4554-A82C-E0E085250669}">
  <dimension ref="A1:O76"/>
  <sheetViews>
    <sheetView view="pageLayout" topLeftCell="A13" zoomScale="80" zoomScaleNormal="100" zoomScalePageLayoutView="80" workbookViewId="0">
      <selection activeCell="L25" sqref="L25:M55"/>
    </sheetView>
  </sheetViews>
  <sheetFormatPr baseColWidth="10" defaultColWidth="8.6640625" defaultRowHeight="13.8" x14ac:dyDescent="0.25"/>
  <cols>
    <col min="1" max="1" width="4.33203125" customWidth="1"/>
    <col min="2" max="2" width="10.109375" customWidth="1"/>
    <col min="3" max="3" width="17.109375" customWidth="1"/>
    <col min="4" max="5" width="15.33203125" customWidth="1"/>
    <col min="6" max="6" width="1" customWidth="1"/>
    <col min="7" max="7" width="18.33203125" customWidth="1"/>
    <col min="8" max="8" width="11.88671875" customWidth="1"/>
    <col min="9" max="9" width="3.109375" customWidth="1"/>
    <col min="10" max="10" width="18.6640625" customWidth="1"/>
    <col min="11" max="11" width="15.44140625" style="8" customWidth="1"/>
    <col min="12" max="256" width="11.44140625" customWidth="1"/>
  </cols>
  <sheetData>
    <row r="1" spans="1:13" ht="17.399999999999999" x14ac:dyDescent="0.3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3" customHeight="1" thickBo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4"/>
      <c r="L2" s="5"/>
      <c r="M2" s="5"/>
    </row>
    <row r="3" spans="1:13" ht="19.2" customHeight="1" x14ac:dyDescent="0.25">
      <c r="A3" s="6"/>
      <c r="B3" s="6"/>
      <c r="C3" s="5"/>
      <c r="D3" s="5"/>
      <c r="E3" s="5"/>
      <c r="F3" s="5"/>
      <c r="G3" s="5"/>
      <c r="H3" s="7"/>
      <c r="I3" s="7"/>
      <c r="J3" s="7"/>
      <c r="L3" s="5"/>
      <c r="M3" s="5"/>
    </row>
    <row r="4" spans="1:13" x14ac:dyDescent="0.25">
      <c r="A4" s="9" t="s">
        <v>5</v>
      </c>
      <c r="B4" s="9"/>
      <c r="C4" s="9"/>
      <c r="D4" s="9"/>
      <c r="E4" s="9"/>
      <c r="F4" s="9"/>
      <c r="G4" s="9"/>
      <c r="H4" s="113" t="s">
        <v>81</v>
      </c>
      <c r="I4" s="113"/>
      <c r="J4" s="113"/>
      <c r="K4" s="113"/>
      <c r="L4" s="9"/>
      <c r="M4" s="9"/>
    </row>
    <row r="5" spans="1:13" x14ac:dyDescent="0.25">
      <c r="A5" s="10"/>
      <c r="B5" s="10"/>
      <c r="C5" s="11"/>
      <c r="D5" s="11"/>
      <c r="E5" s="11"/>
      <c r="F5" s="11"/>
      <c r="G5" s="11"/>
      <c r="H5" s="12"/>
      <c r="I5" s="12"/>
      <c r="J5" s="12"/>
      <c r="K5" s="13"/>
      <c r="L5" s="11"/>
      <c r="M5" s="11"/>
    </row>
    <row r="6" spans="1:13" x14ac:dyDescent="0.25">
      <c r="A6" s="14" t="s">
        <v>6</v>
      </c>
      <c r="B6" s="14"/>
      <c r="C6" s="14"/>
      <c r="D6" s="97" t="s">
        <v>2</v>
      </c>
      <c r="E6" s="99"/>
      <c r="F6" s="13"/>
      <c r="G6" s="13"/>
      <c r="H6" s="16"/>
      <c r="I6" s="16"/>
      <c r="J6" s="16"/>
      <c r="K6" s="13"/>
      <c r="L6" s="13"/>
      <c r="M6" s="17"/>
    </row>
    <row r="7" spans="1:13" x14ac:dyDescent="0.25">
      <c r="A7" s="14" t="s">
        <v>7</v>
      </c>
      <c r="B7" s="14"/>
      <c r="C7" s="14"/>
      <c r="D7" s="97"/>
      <c r="E7" s="99"/>
      <c r="F7" s="13"/>
      <c r="G7" s="13"/>
      <c r="H7" s="16"/>
      <c r="I7" s="16"/>
      <c r="J7" s="16"/>
      <c r="K7" s="13"/>
      <c r="L7" s="13"/>
      <c r="M7" s="17"/>
    </row>
    <row r="8" spans="1:13" x14ac:dyDescent="0.25">
      <c r="A8" s="14" t="s">
        <v>9</v>
      </c>
      <c r="B8" s="14"/>
      <c r="C8" s="14"/>
      <c r="D8" s="114"/>
      <c r="E8" s="115"/>
      <c r="F8" s="115"/>
      <c r="G8" s="115"/>
      <c r="H8" s="115"/>
      <c r="I8" s="115"/>
      <c r="J8" s="115"/>
      <c r="K8" s="116"/>
      <c r="L8" s="13"/>
      <c r="M8" s="17"/>
    </row>
    <row r="9" spans="1:13" x14ac:dyDescent="0.25">
      <c r="A9" s="10"/>
      <c r="B9" s="10"/>
      <c r="C9" s="11"/>
      <c r="D9" s="11"/>
      <c r="E9" s="11"/>
      <c r="F9" s="11"/>
      <c r="G9" s="11"/>
      <c r="H9" s="12"/>
      <c r="I9" s="12"/>
      <c r="J9" s="12"/>
      <c r="K9" s="13"/>
      <c r="L9" s="11"/>
      <c r="M9" s="11"/>
    </row>
    <row r="10" spans="1:13" x14ac:dyDescent="0.25">
      <c r="A10" s="14" t="s">
        <v>10</v>
      </c>
      <c r="B10" s="14"/>
      <c r="C10" s="14"/>
      <c r="D10" s="97"/>
      <c r="E10" s="98"/>
      <c r="F10" s="98"/>
      <c r="G10" s="98"/>
      <c r="H10" s="98"/>
      <c r="I10" s="98"/>
      <c r="J10" s="98"/>
      <c r="K10" s="99"/>
      <c r="L10" s="13"/>
      <c r="M10" s="17"/>
    </row>
    <row r="11" spans="1:13" x14ac:dyDescent="0.25">
      <c r="A11" s="14" t="s">
        <v>11</v>
      </c>
      <c r="B11" s="14"/>
      <c r="C11" s="14"/>
      <c r="D11" s="97"/>
      <c r="E11" s="98"/>
      <c r="F11" s="98"/>
      <c r="G11" s="98"/>
      <c r="H11" s="98"/>
      <c r="I11" s="98"/>
      <c r="J11" s="98"/>
      <c r="K11" s="99"/>
      <c r="L11" s="13"/>
      <c r="M11" s="17"/>
    </row>
    <row r="12" spans="1:13" x14ac:dyDescent="0.25">
      <c r="A12" s="14" t="s">
        <v>12</v>
      </c>
      <c r="B12" s="14"/>
      <c r="C12" s="14"/>
      <c r="D12" s="97"/>
      <c r="E12" s="98"/>
      <c r="F12" s="98"/>
      <c r="G12" s="98"/>
      <c r="H12" s="98"/>
      <c r="I12" s="98"/>
      <c r="J12" s="98"/>
      <c r="K12" s="99"/>
      <c r="L12" s="13"/>
      <c r="M12" s="17"/>
    </row>
    <row r="13" spans="1:13" x14ac:dyDescent="0.25">
      <c r="A13" s="14"/>
      <c r="B13" s="14"/>
      <c r="C13" s="14"/>
      <c r="D13" s="13"/>
      <c r="E13" s="13"/>
      <c r="F13" s="13"/>
      <c r="G13" s="13"/>
      <c r="H13" s="16"/>
      <c r="I13" s="16"/>
      <c r="J13" s="16"/>
      <c r="K13" s="13"/>
      <c r="L13" s="13"/>
      <c r="M13" s="17"/>
    </row>
    <row r="14" spans="1:13" ht="14.4" x14ac:dyDescent="0.25">
      <c r="A14" s="19"/>
      <c r="B14" s="19"/>
      <c r="C14" s="19"/>
      <c r="D14" s="20"/>
      <c r="E14" s="20"/>
      <c r="F14" s="20"/>
      <c r="G14" s="20"/>
      <c r="H14" s="21"/>
      <c r="I14" s="21"/>
      <c r="J14" s="21"/>
      <c r="K14" s="22"/>
      <c r="L14" s="20"/>
      <c r="M14" s="20"/>
    </row>
    <row r="15" spans="1:13" x14ac:dyDescent="0.25">
      <c r="A15" s="9" t="s">
        <v>13</v>
      </c>
      <c r="B15" s="9"/>
      <c r="C15" s="9"/>
      <c r="D15" s="71" t="s">
        <v>1</v>
      </c>
      <c r="E15" s="69" t="s">
        <v>24</v>
      </c>
      <c r="F15" s="9"/>
      <c r="G15" s="9"/>
      <c r="H15" s="23"/>
      <c r="I15" s="23"/>
      <c r="J15" s="16"/>
      <c r="K15" s="13"/>
      <c r="L15" s="9"/>
      <c r="M15" s="9"/>
    </row>
    <row r="16" spans="1:13" x14ac:dyDescent="0.25">
      <c r="A16" s="10"/>
      <c r="B16" s="10"/>
      <c r="C16" s="11"/>
      <c r="D16" s="11"/>
      <c r="E16" s="11"/>
      <c r="F16" s="11"/>
      <c r="G16" s="11"/>
      <c r="H16" s="12"/>
      <c r="I16" s="12"/>
      <c r="J16" s="12"/>
      <c r="K16" s="13"/>
      <c r="L16" s="11"/>
      <c r="M16" s="11"/>
    </row>
    <row r="17" spans="1:15" ht="13.8" customHeight="1" x14ac:dyDescent="0.25">
      <c r="A17" s="100" t="s">
        <v>14</v>
      </c>
      <c r="B17" s="101"/>
      <c r="C17" s="102"/>
      <c r="D17" s="70">
        <v>24</v>
      </c>
      <c r="E17" s="68"/>
      <c r="F17" s="13"/>
      <c r="G17" s="103" t="s">
        <v>64</v>
      </c>
      <c r="H17" s="104"/>
      <c r="I17" s="104"/>
      <c r="J17" s="104"/>
      <c r="K17" s="105"/>
      <c r="L17" s="13"/>
      <c r="M17" s="17"/>
      <c r="N17" s="13"/>
      <c r="O17" s="13"/>
    </row>
    <row r="18" spans="1:15" x14ac:dyDescent="0.25">
      <c r="A18" s="100" t="s">
        <v>15</v>
      </c>
      <c r="B18" s="101"/>
      <c r="C18" s="102"/>
      <c r="D18" s="70">
        <v>6</v>
      </c>
      <c r="E18" s="68"/>
      <c r="F18" s="13"/>
      <c r="G18" s="106"/>
      <c r="H18" s="107"/>
      <c r="I18" s="107"/>
      <c r="J18" s="107"/>
      <c r="K18" s="108"/>
      <c r="L18" s="13"/>
      <c r="M18" s="13"/>
      <c r="N18" s="13"/>
      <c r="O18" s="13"/>
    </row>
    <row r="19" spans="1:15" x14ac:dyDescent="0.25">
      <c r="A19" s="100" t="s">
        <v>17</v>
      </c>
      <c r="B19" s="101"/>
      <c r="C19" s="102"/>
      <c r="D19" s="70">
        <v>2</v>
      </c>
      <c r="E19" s="68"/>
      <c r="F19" s="13"/>
      <c r="G19" s="106"/>
      <c r="H19" s="107"/>
      <c r="I19" s="107"/>
      <c r="J19" s="107"/>
      <c r="K19" s="108"/>
      <c r="L19" s="13"/>
      <c r="M19" s="13"/>
      <c r="N19" s="13"/>
      <c r="O19" s="13"/>
    </row>
    <row r="20" spans="1:15" x14ac:dyDescent="0.25">
      <c r="A20" s="24" t="s">
        <v>16</v>
      </c>
      <c r="B20" s="25"/>
      <c r="C20" s="26"/>
      <c r="D20" s="70">
        <v>1</v>
      </c>
      <c r="E20" s="68"/>
      <c r="F20" s="13"/>
      <c r="G20" s="106"/>
      <c r="H20" s="107"/>
      <c r="I20" s="107"/>
      <c r="J20" s="107"/>
      <c r="K20" s="108"/>
      <c r="L20" s="13"/>
      <c r="M20" s="13"/>
      <c r="N20" s="13"/>
      <c r="O20" s="13"/>
    </row>
    <row r="21" spans="1:15" x14ac:dyDescent="0.25">
      <c r="A21" s="100" t="s">
        <v>18</v>
      </c>
      <c r="B21" s="101"/>
      <c r="C21" s="102"/>
      <c r="D21" s="70">
        <v>2</v>
      </c>
      <c r="E21" s="68"/>
      <c r="F21" s="13"/>
      <c r="G21" s="106"/>
      <c r="H21" s="107"/>
      <c r="I21" s="107"/>
      <c r="J21" s="107"/>
      <c r="K21" s="108"/>
      <c r="L21" s="13"/>
      <c r="M21" s="13"/>
      <c r="N21" s="13"/>
      <c r="O21" s="13"/>
    </row>
    <row r="22" spans="1:15" x14ac:dyDescent="0.25">
      <c r="A22" s="100" t="s">
        <v>19</v>
      </c>
      <c r="B22" s="101"/>
      <c r="C22" s="102"/>
      <c r="D22" s="70">
        <v>1</v>
      </c>
      <c r="E22" s="68"/>
      <c r="F22" s="13"/>
      <c r="G22" s="106"/>
      <c r="H22" s="107"/>
      <c r="I22" s="107"/>
      <c r="J22" s="107"/>
      <c r="K22" s="108"/>
      <c r="L22" s="13"/>
      <c r="M22" s="13"/>
      <c r="N22" s="13"/>
      <c r="O22" s="13"/>
    </row>
    <row r="23" spans="1:15" x14ac:dyDescent="0.25">
      <c r="A23" s="100" t="s">
        <v>20</v>
      </c>
      <c r="B23" s="101"/>
      <c r="C23" s="102"/>
      <c r="D23" s="70">
        <v>1</v>
      </c>
      <c r="E23" s="68"/>
      <c r="F23" s="13"/>
      <c r="G23" s="109" t="s">
        <v>21</v>
      </c>
      <c r="H23" s="110"/>
      <c r="I23" s="110"/>
      <c r="J23" s="110"/>
      <c r="K23" s="111"/>
      <c r="L23" s="13"/>
      <c r="M23" s="13"/>
      <c r="N23" s="13"/>
      <c r="O23" s="13"/>
    </row>
    <row r="24" spans="1:15" x14ac:dyDescent="0.25">
      <c r="A24" s="14"/>
      <c r="B24" s="14"/>
      <c r="C24" s="14"/>
      <c r="D24" s="17"/>
      <c r="E24" s="17"/>
      <c r="F24" s="13"/>
      <c r="G24" s="92"/>
      <c r="H24" s="92"/>
      <c r="I24" s="27"/>
      <c r="J24" s="28"/>
      <c r="K24" s="13"/>
      <c r="L24" s="13"/>
      <c r="M24" s="13"/>
      <c r="O24" s="13"/>
    </row>
    <row r="25" spans="1:15" x14ac:dyDescent="0.25">
      <c r="A25" s="9" t="s">
        <v>22</v>
      </c>
      <c r="B25" s="9"/>
      <c r="C25" s="9"/>
      <c r="D25" s="9"/>
      <c r="E25" s="9"/>
      <c r="F25" s="9"/>
      <c r="G25" s="118" t="s">
        <v>87</v>
      </c>
      <c r="H25" s="119"/>
      <c r="I25" s="29"/>
      <c r="J25" s="72" t="s">
        <v>1</v>
      </c>
      <c r="K25" s="69" t="s">
        <v>24</v>
      </c>
      <c r="L25" s="9" t="s">
        <v>86</v>
      </c>
      <c r="M25" s="9"/>
      <c r="N25" s="9"/>
      <c r="O25" s="9"/>
    </row>
    <row r="26" spans="1:15" ht="27.6" customHeight="1" x14ac:dyDescent="0.25">
      <c r="A26" s="10"/>
      <c r="B26" s="117" t="s">
        <v>83</v>
      </c>
      <c r="C26" s="117"/>
      <c r="D26" s="117"/>
      <c r="E26" s="117"/>
      <c r="F26" s="11"/>
      <c r="G26" s="120"/>
      <c r="H26" s="121"/>
      <c r="I26" s="12"/>
      <c r="J26" s="12"/>
      <c r="K26" s="13"/>
      <c r="L26" s="30"/>
      <c r="M26" s="11"/>
      <c r="N26" s="11"/>
      <c r="O26" s="11"/>
    </row>
    <row r="27" spans="1:15" ht="26.4" customHeight="1" x14ac:dyDescent="0.25">
      <c r="A27" s="10"/>
      <c r="B27" s="117"/>
      <c r="C27" s="117"/>
      <c r="D27" s="117"/>
      <c r="E27" s="117"/>
      <c r="F27" s="11"/>
      <c r="G27" s="122"/>
      <c r="H27" s="123"/>
      <c r="I27" s="12"/>
      <c r="J27" s="12"/>
      <c r="K27" s="13"/>
      <c r="L27" s="30"/>
      <c r="M27" s="11"/>
      <c r="N27" s="11"/>
      <c r="O27" s="11"/>
    </row>
    <row r="28" spans="1:15" ht="14.4" x14ac:dyDescent="0.25">
      <c r="A28" s="31" t="s">
        <v>23</v>
      </c>
      <c r="B28" s="10"/>
      <c r="C28" s="11"/>
      <c r="D28" s="11"/>
      <c r="E28" s="11"/>
      <c r="F28" s="11"/>
      <c r="G28" s="128" t="s">
        <v>85</v>
      </c>
      <c r="H28" s="127" t="s">
        <v>84</v>
      </c>
      <c r="I28" s="12"/>
      <c r="J28" s="12"/>
      <c r="K28" s="13"/>
      <c r="L28" s="30"/>
      <c r="M28" s="11"/>
      <c r="N28" s="11"/>
      <c r="O28" s="11"/>
    </row>
    <row r="29" spans="1:15" ht="14.4" x14ac:dyDescent="0.25">
      <c r="A29" s="32">
        <v>10</v>
      </c>
      <c r="B29" s="18" t="s">
        <v>25</v>
      </c>
      <c r="C29" s="18"/>
      <c r="D29" s="18"/>
      <c r="E29" s="15"/>
      <c r="F29" s="27"/>
      <c r="G29" s="33" t="s">
        <v>26</v>
      </c>
      <c r="H29" s="126"/>
      <c r="I29" s="35"/>
      <c r="J29" s="73">
        <f>(D17+D18+D19)*H29*D22</f>
        <v>0</v>
      </c>
      <c r="K29" s="76"/>
      <c r="L29" s="34">
        <v>17</v>
      </c>
      <c r="M29" s="124">
        <f>($D$17+$D$18+$D$19)*L29*$D$22</f>
        <v>544</v>
      </c>
      <c r="N29" s="13"/>
      <c r="O29" s="16"/>
    </row>
    <row r="30" spans="1:15" ht="4.2" customHeight="1" x14ac:dyDescent="0.25">
      <c r="A30" s="54"/>
      <c r="B30" s="55"/>
      <c r="C30" s="55"/>
      <c r="D30" s="55"/>
      <c r="E30" s="55"/>
      <c r="F30" s="55"/>
      <c r="G30" s="37"/>
      <c r="H30" s="38"/>
      <c r="I30" s="39"/>
      <c r="J30" s="40"/>
      <c r="K30" s="40"/>
      <c r="L30" s="38"/>
      <c r="M30" s="40"/>
      <c r="N30" s="13"/>
      <c r="O30" s="16"/>
    </row>
    <row r="31" spans="1:15" ht="14.4" x14ac:dyDescent="0.25">
      <c r="A31" s="32">
        <v>20</v>
      </c>
      <c r="B31" s="18" t="s">
        <v>27</v>
      </c>
      <c r="C31" s="18"/>
      <c r="D31" s="18"/>
      <c r="E31" s="15"/>
      <c r="F31" s="27"/>
      <c r="G31" s="33" t="s">
        <v>26</v>
      </c>
      <c r="H31" s="126"/>
      <c r="I31" s="35"/>
      <c r="J31" s="73">
        <f>(D17+D18+D19)*H31*D21</f>
        <v>0</v>
      </c>
      <c r="K31" s="76"/>
      <c r="L31" s="34">
        <v>10</v>
      </c>
      <c r="M31" s="124">
        <f>($D$17+$D$18+$D$19)*L31*$D$21</f>
        <v>640</v>
      </c>
      <c r="N31" s="13"/>
      <c r="O31" s="16"/>
    </row>
    <row r="32" spans="1:15" ht="4.2" customHeight="1" x14ac:dyDescent="0.25">
      <c r="A32" s="54"/>
      <c r="B32" s="55"/>
      <c r="C32" s="55"/>
      <c r="D32" s="55"/>
      <c r="E32" s="55"/>
      <c r="F32" s="55"/>
      <c r="G32" s="37"/>
      <c r="H32" s="38"/>
      <c r="I32" s="39"/>
      <c r="J32" s="40"/>
      <c r="K32" s="40"/>
      <c r="L32" s="38"/>
      <c r="M32" s="40"/>
      <c r="N32" s="13"/>
      <c r="O32" s="16"/>
    </row>
    <row r="33" spans="1:15" ht="14.4" x14ac:dyDescent="0.25">
      <c r="A33" s="32">
        <v>30</v>
      </c>
      <c r="B33" s="43" t="s">
        <v>73</v>
      </c>
      <c r="C33" s="18"/>
      <c r="D33" s="18"/>
      <c r="E33" s="15"/>
      <c r="F33" s="44"/>
      <c r="G33" s="33" t="s">
        <v>29</v>
      </c>
      <c r="H33" s="126"/>
      <c r="I33" s="45"/>
      <c r="J33" s="74">
        <f>(D17+D18+D19)*H33</f>
        <v>0</v>
      </c>
      <c r="K33" s="76"/>
      <c r="L33" s="34">
        <v>18</v>
      </c>
      <c r="M33" s="125">
        <f>($D$17+$D$18+$D$19)*L33</f>
        <v>576</v>
      </c>
      <c r="N33" s="13"/>
      <c r="O33" s="16"/>
    </row>
    <row r="34" spans="1:15" ht="14.4" x14ac:dyDescent="0.25">
      <c r="A34" s="32">
        <v>31</v>
      </c>
      <c r="B34" s="18" t="s">
        <v>30</v>
      </c>
      <c r="C34" s="18"/>
      <c r="D34" s="18"/>
      <c r="E34" s="15"/>
      <c r="F34" s="44"/>
      <c r="G34" s="33" t="s">
        <v>38</v>
      </c>
      <c r="H34" s="126"/>
      <c r="I34" s="45"/>
      <c r="J34" s="74">
        <f>H34</f>
        <v>0</v>
      </c>
      <c r="K34" s="76"/>
      <c r="L34" s="34">
        <v>50</v>
      </c>
      <c r="M34" s="125">
        <f>L34</f>
        <v>50</v>
      </c>
      <c r="N34" s="13"/>
      <c r="O34" s="16"/>
    </row>
    <row r="35" spans="1:15" ht="4.2" customHeight="1" x14ac:dyDescent="0.25">
      <c r="A35" s="54"/>
      <c r="B35" s="55"/>
      <c r="C35" s="55"/>
      <c r="D35" s="55"/>
      <c r="E35" s="55"/>
      <c r="F35" s="55"/>
      <c r="G35" s="37"/>
      <c r="H35" s="38"/>
      <c r="I35" s="39"/>
      <c r="J35" s="40"/>
      <c r="K35" s="40"/>
      <c r="L35" s="13"/>
      <c r="M35" s="40"/>
      <c r="N35" s="13"/>
      <c r="O35" s="16"/>
    </row>
    <row r="36" spans="1:15" ht="14.4" x14ac:dyDescent="0.25">
      <c r="A36" s="32">
        <v>40</v>
      </c>
      <c r="B36" s="18" t="s">
        <v>31</v>
      </c>
      <c r="C36" s="18"/>
      <c r="D36" s="18"/>
      <c r="E36" s="15"/>
      <c r="F36" s="27"/>
      <c r="G36" s="93" t="s">
        <v>32</v>
      </c>
      <c r="H36" s="93"/>
      <c r="I36" s="39"/>
      <c r="J36" s="73"/>
      <c r="K36" s="76"/>
      <c r="L36" s="13"/>
      <c r="M36" s="124"/>
      <c r="N36" s="13"/>
      <c r="O36" s="16"/>
    </row>
    <row r="37" spans="1:15" ht="14.4" x14ac:dyDescent="0.25">
      <c r="A37" s="36"/>
      <c r="B37" s="27"/>
      <c r="C37" s="27"/>
      <c r="D37" s="27"/>
      <c r="E37" s="27"/>
      <c r="F37" s="27"/>
      <c r="G37" s="37"/>
      <c r="H37" s="38"/>
      <c r="I37" s="39"/>
      <c r="J37" s="40"/>
      <c r="K37" s="40"/>
      <c r="L37" s="13"/>
      <c r="M37" s="40"/>
      <c r="N37" s="13"/>
      <c r="O37" s="16"/>
    </row>
    <row r="38" spans="1:15" ht="14.4" x14ac:dyDescent="0.25">
      <c r="A38" s="46" t="s">
        <v>33</v>
      </c>
      <c r="B38" s="13"/>
      <c r="C38" s="27"/>
      <c r="D38" s="27"/>
      <c r="E38" s="27"/>
      <c r="F38" s="27"/>
      <c r="G38" s="37"/>
      <c r="H38" s="38"/>
      <c r="I38" s="39"/>
      <c r="J38" s="40"/>
      <c r="K38" s="40"/>
      <c r="L38" s="13"/>
      <c r="M38" s="40"/>
      <c r="N38" s="13"/>
      <c r="O38" s="16"/>
    </row>
    <row r="39" spans="1:15" ht="14.4" x14ac:dyDescent="0.25">
      <c r="A39" s="32">
        <v>50</v>
      </c>
      <c r="B39" s="18" t="s">
        <v>34</v>
      </c>
      <c r="C39" s="18"/>
      <c r="D39" s="18"/>
      <c r="E39" s="15"/>
      <c r="F39" s="44"/>
      <c r="G39" s="33" t="s">
        <v>38</v>
      </c>
      <c r="H39" s="126"/>
      <c r="I39" s="45"/>
      <c r="J39" s="74">
        <f>H39</f>
        <v>0</v>
      </c>
      <c r="K39" s="76"/>
      <c r="L39" s="34">
        <v>100</v>
      </c>
      <c r="M39" s="125">
        <f>L39</f>
        <v>100</v>
      </c>
      <c r="N39" s="13"/>
      <c r="O39" s="16"/>
    </row>
    <row r="40" spans="1:15" ht="14.4" x14ac:dyDescent="0.25">
      <c r="A40" s="47">
        <v>51</v>
      </c>
      <c r="B40" s="48" t="s">
        <v>35</v>
      </c>
      <c r="C40" s="48"/>
      <c r="D40" s="48"/>
      <c r="E40" s="49"/>
      <c r="F40" s="44"/>
      <c r="G40" s="33" t="s">
        <v>38</v>
      </c>
      <c r="H40" s="126"/>
      <c r="I40" s="39"/>
      <c r="J40" s="73">
        <f>H40</f>
        <v>0</v>
      </c>
      <c r="K40" s="76"/>
      <c r="L40" s="34">
        <v>100</v>
      </c>
      <c r="M40" s="124">
        <f>L40</f>
        <v>100</v>
      </c>
      <c r="N40" s="13"/>
      <c r="O40" s="16"/>
    </row>
    <row r="41" spans="1:15" ht="14.4" x14ac:dyDescent="0.25">
      <c r="A41" s="47">
        <v>60</v>
      </c>
      <c r="B41" s="48" t="s">
        <v>36</v>
      </c>
      <c r="C41" s="48"/>
      <c r="D41" s="48"/>
      <c r="E41" s="49"/>
      <c r="F41" s="44"/>
      <c r="G41" s="33" t="s">
        <v>38</v>
      </c>
      <c r="H41" s="126"/>
      <c r="I41" s="39"/>
      <c r="J41" s="73">
        <f>H41</f>
        <v>0</v>
      </c>
      <c r="K41" s="76"/>
      <c r="L41" s="34">
        <v>50</v>
      </c>
      <c r="M41" s="124">
        <f>L41</f>
        <v>50</v>
      </c>
      <c r="N41" s="13"/>
      <c r="O41" s="16"/>
    </row>
    <row r="42" spans="1:15" ht="14.4" x14ac:dyDescent="0.25">
      <c r="A42" s="50">
        <v>70</v>
      </c>
      <c r="B42" s="51" t="s">
        <v>37</v>
      </c>
      <c r="C42" s="51"/>
      <c r="D42" s="51"/>
      <c r="E42" s="52"/>
      <c r="F42" s="53"/>
      <c r="G42" s="33" t="s">
        <v>39</v>
      </c>
      <c r="H42" s="126"/>
      <c r="I42" s="39"/>
      <c r="J42" s="73">
        <f>(D18+D19)*H42</f>
        <v>0</v>
      </c>
      <c r="K42" s="76"/>
      <c r="L42" s="34">
        <v>25</v>
      </c>
      <c r="M42" s="124">
        <f>($D$18+$D$19)*L42</f>
        <v>200</v>
      </c>
      <c r="N42" s="13"/>
      <c r="O42" s="16"/>
    </row>
    <row r="43" spans="1:15" ht="14.4" x14ac:dyDescent="0.25">
      <c r="A43" s="54"/>
      <c r="B43" s="55"/>
      <c r="C43" s="55"/>
      <c r="D43" s="55"/>
      <c r="E43" s="55"/>
      <c r="F43" s="55"/>
      <c r="G43" s="37"/>
      <c r="H43" s="38"/>
      <c r="I43" s="39"/>
      <c r="J43" s="40"/>
      <c r="K43" s="40"/>
      <c r="L43" s="38"/>
      <c r="M43" s="40"/>
      <c r="N43" s="13"/>
      <c r="O43" s="16"/>
    </row>
    <row r="44" spans="1:15" ht="14.4" x14ac:dyDescent="0.25">
      <c r="A44" s="46" t="s">
        <v>40</v>
      </c>
      <c r="B44" s="13"/>
      <c r="C44" s="27"/>
      <c r="D44" s="27"/>
      <c r="E44" s="27"/>
      <c r="F44" s="27"/>
      <c r="G44" s="37"/>
      <c r="H44" s="38"/>
      <c r="I44" s="39"/>
      <c r="J44" s="40"/>
      <c r="K44" s="40"/>
      <c r="L44" s="38"/>
      <c r="M44" s="40"/>
      <c r="N44" s="13"/>
      <c r="O44" s="16"/>
    </row>
    <row r="45" spans="1:15" ht="14.4" x14ac:dyDescent="0.25">
      <c r="A45" s="32">
        <v>80</v>
      </c>
      <c r="B45" s="18" t="s">
        <v>41</v>
      </c>
      <c r="C45" s="18"/>
      <c r="D45" s="18"/>
      <c r="E45" s="15"/>
      <c r="F45" s="27"/>
      <c r="G45" s="33" t="s">
        <v>72</v>
      </c>
      <c r="H45" s="126"/>
      <c r="I45" s="35"/>
      <c r="J45" s="74">
        <f>D17*D23*H45</f>
        <v>0</v>
      </c>
      <c r="K45" s="76"/>
      <c r="L45" s="34">
        <v>25</v>
      </c>
      <c r="M45" s="124">
        <f>$D$17*$D$23*L45</f>
        <v>600</v>
      </c>
      <c r="N45" s="13"/>
      <c r="O45" s="16"/>
    </row>
    <row r="46" spans="1:15" ht="14.4" x14ac:dyDescent="0.25">
      <c r="A46" s="56">
        <v>81</v>
      </c>
      <c r="B46" s="57" t="s">
        <v>42</v>
      </c>
      <c r="C46" s="57"/>
      <c r="D46" s="57"/>
      <c r="E46" s="58"/>
      <c r="F46" s="53"/>
      <c r="G46" s="33" t="s">
        <v>49</v>
      </c>
      <c r="H46" s="126"/>
      <c r="I46" s="39"/>
      <c r="J46" s="73">
        <f>D20*H46</f>
        <v>0</v>
      </c>
      <c r="K46" s="76"/>
      <c r="L46" s="34">
        <v>80</v>
      </c>
      <c r="M46" s="124">
        <f>$D$20*L46</f>
        <v>80</v>
      </c>
      <c r="N46" s="13"/>
      <c r="O46" s="16"/>
    </row>
    <row r="47" spans="1:15" ht="14.4" x14ac:dyDescent="0.25">
      <c r="A47" s="50">
        <v>82</v>
      </c>
      <c r="B47" s="51" t="s">
        <v>43</v>
      </c>
      <c r="C47" s="51"/>
      <c r="D47" s="51"/>
      <c r="E47" s="52"/>
      <c r="F47" s="53"/>
      <c r="G47" s="33" t="s">
        <v>50</v>
      </c>
      <c r="H47" s="126"/>
      <c r="I47" s="39"/>
      <c r="J47" s="73">
        <f>D18*H47</f>
        <v>0</v>
      </c>
      <c r="K47" s="76"/>
      <c r="L47" s="34">
        <v>150</v>
      </c>
      <c r="M47" s="124">
        <f>$D$18*L47</f>
        <v>900</v>
      </c>
      <c r="N47" s="13"/>
      <c r="O47" s="16"/>
    </row>
    <row r="48" spans="1:15" ht="14.4" customHeight="1" x14ac:dyDescent="0.25">
      <c r="A48" s="50">
        <v>83</v>
      </c>
      <c r="B48" s="94" t="s">
        <v>44</v>
      </c>
      <c r="C48" s="94"/>
      <c r="D48" s="94"/>
      <c r="E48" s="95"/>
      <c r="F48" s="53"/>
      <c r="G48" s="33" t="s">
        <v>51</v>
      </c>
      <c r="H48" s="126"/>
      <c r="I48" s="39"/>
      <c r="J48" s="73">
        <f>D18*H48*D23</f>
        <v>0</v>
      </c>
      <c r="K48" s="76"/>
      <c r="L48" s="34">
        <v>40</v>
      </c>
      <c r="M48" s="124">
        <f>$D$18*$D$23*L48</f>
        <v>240</v>
      </c>
      <c r="N48" s="13"/>
      <c r="O48" s="16"/>
    </row>
    <row r="49" spans="1:15" ht="14.4" x14ac:dyDescent="0.25">
      <c r="A49" s="50">
        <v>84</v>
      </c>
      <c r="B49" s="51" t="s">
        <v>45</v>
      </c>
      <c r="C49" s="51"/>
      <c r="D49" s="51"/>
      <c r="E49" s="52"/>
      <c r="F49" s="53"/>
      <c r="G49" s="33" t="s">
        <v>52</v>
      </c>
      <c r="H49" s="126"/>
      <c r="I49" s="39"/>
      <c r="J49" s="73">
        <f>D19*D23*H49</f>
        <v>0</v>
      </c>
      <c r="K49" s="76"/>
      <c r="L49" s="34">
        <v>40</v>
      </c>
      <c r="M49" s="124">
        <f>$D$19*$D$23*L49</f>
        <v>80</v>
      </c>
      <c r="N49" s="13"/>
      <c r="O49" s="16"/>
    </row>
    <row r="50" spans="1:15" ht="14.4" x14ac:dyDescent="0.25">
      <c r="A50" s="56">
        <v>85</v>
      </c>
      <c r="B50" s="57" t="s">
        <v>46</v>
      </c>
      <c r="C50" s="57"/>
      <c r="D50" s="57"/>
      <c r="E50" s="58"/>
      <c r="F50" s="53"/>
      <c r="G50" s="33" t="s">
        <v>53</v>
      </c>
      <c r="H50" s="126"/>
      <c r="I50" s="39"/>
      <c r="J50" s="73">
        <f>D19*H50</f>
        <v>0</v>
      </c>
      <c r="K50" s="76"/>
      <c r="L50" s="34">
        <v>40</v>
      </c>
      <c r="M50" s="124">
        <f>$D$19*L50</f>
        <v>80</v>
      </c>
      <c r="N50" s="13"/>
      <c r="O50" s="16"/>
    </row>
    <row r="51" spans="1:15" ht="4.2" customHeight="1" x14ac:dyDescent="0.25">
      <c r="A51" s="54"/>
      <c r="B51" s="55"/>
      <c r="C51" s="55"/>
      <c r="D51" s="55"/>
      <c r="E51" s="55"/>
      <c r="F51" s="55"/>
      <c r="G51" s="37"/>
      <c r="H51" s="38"/>
      <c r="I51" s="39"/>
      <c r="J51" s="40"/>
      <c r="K51" s="40"/>
      <c r="L51" s="13"/>
      <c r="M51" s="13"/>
      <c r="N51" s="13"/>
      <c r="O51" s="16"/>
    </row>
    <row r="52" spans="1:15" ht="14.4" x14ac:dyDescent="0.25">
      <c r="A52" s="56">
        <v>90</v>
      </c>
      <c r="B52" s="57" t="s">
        <v>47</v>
      </c>
      <c r="C52" s="57"/>
      <c r="D52" s="57"/>
      <c r="E52" s="58"/>
      <c r="F52" s="55"/>
      <c r="G52" s="93" t="s">
        <v>54</v>
      </c>
      <c r="H52" s="93"/>
      <c r="I52" s="39"/>
      <c r="J52" s="73"/>
      <c r="K52" s="76"/>
      <c r="L52" s="13"/>
      <c r="M52" s="13"/>
      <c r="N52" s="13"/>
      <c r="O52" s="16"/>
    </row>
    <row r="53" spans="1:15" ht="14.4" thickBot="1" x14ac:dyDescent="0.3">
      <c r="A53" s="59"/>
      <c r="B53" s="59"/>
      <c r="H53" s="60"/>
      <c r="I53" s="60"/>
      <c r="J53" s="41"/>
      <c r="K53" s="42"/>
    </row>
    <row r="54" spans="1:15" ht="15" thickTop="1" thickBot="1" x14ac:dyDescent="0.3">
      <c r="A54" s="96" t="s">
        <v>55</v>
      </c>
      <c r="B54" s="96"/>
      <c r="C54" s="96"/>
      <c r="D54" s="96"/>
      <c r="E54" s="96"/>
      <c r="F54" s="61"/>
      <c r="G54" s="62"/>
      <c r="H54" s="23"/>
      <c r="I54" s="23"/>
      <c r="J54" s="77">
        <f>SUM(J29+J31+J33+J34+J36+J39+J40+J41+J42+J45+J46+J47+J48+J49+J50+J52)</f>
        <v>0</v>
      </c>
      <c r="K54" s="77">
        <f>SUM(K29+K31+K33+K34+K36+K39+K40+K41+K42+K45+K46+K47+K48+K49+K50+K52)</f>
        <v>0</v>
      </c>
      <c r="L54" s="11"/>
      <c r="M54" s="77">
        <f>SUM(M29+M31+M33+M34+M36+M39+M40+M41+M42+M45+M46+M47+M48+M49+M50+M52)</f>
        <v>4240</v>
      </c>
      <c r="N54" s="11"/>
      <c r="O54" s="11"/>
    </row>
    <row r="55" spans="1:15" ht="5.25" customHeight="1" thickTop="1" x14ac:dyDescent="0.25">
      <c r="A55" s="80"/>
      <c r="B55" s="80"/>
      <c r="C55" s="80"/>
      <c r="D55" s="80"/>
      <c r="E55" s="80"/>
      <c r="F55" s="61"/>
      <c r="G55" s="62"/>
      <c r="H55" s="23"/>
      <c r="I55" s="23"/>
      <c r="J55" s="63"/>
      <c r="K55" s="40"/>
      <c r="L55" s="11"/>
      <c r="N55" s="11"/>
      <c r="O55" s="11"/>
    </row>
    <row r="56" spans="1:15" ht="14.4" x14ac:dyDescent="0.25">
      <c r="A56" s="79" t="s">
        <v>56</v>
      </c>
      <c r="B56" s="18"/>
      <c r="C56" s="18"/>
      <c r="D56" s="18"/>
      <c r="E56" s="15"/>
      <c r="F56" s="27"/>
      <c r="G56" s="39"/>
      <c r="H56" s="16"/>
      <c r="I56" s="16"/>
      <c r="J56" s="73">
        <f>J29</f>
        <v>0</v>
      </c>
      <c r="K56" s="76">
        <f>K29</f>
        <v>0</v>
      </c>
      <c r="L56" s="11"/>
      <c r="M56" s="11"/>
      <c r="N56" s="11"/>
      <c r="O56" s="11"/>
    </row>
    <row r="57" spans="1:15" ht="5.25" customHeight="1" x14ac:dyDescent="0.25">
      <c r="A57" s="80"/>
      <c r="B57" s="80"/>
      <c r="C57" s="80"/>
      <c r="D57" s="80"/>
      <c r="E57" s="80"/>
      <c r="F57" s="61"/>
      <c r="G57" s="62"/>
      <c r="H57" s="23"/>
      <c r="I57" s="23"/>
      <c r="J57" s="63"/>
      <c r="K57" s="40"/>
      <c r="L57" s="11"/>
      <c r="M57" s="11"/>
      <c r="N57" s="11"/>
      <c r="O57" s="11"/>
    </row>
    <row r="58" spans="1:15" ht="14.4" customHeight="1" x14ac:dyDescent="0.25">
      <c r="A58" s="79" t="s">
        <v>57</v>
      </c>
      <c r="B58" s="18"/>
      <c r="C58" s="18"/>
      <c r="D58" s="18"/>
      <c r="E58" s="15"/>
      <c r="H58" s="60"/>
      <c r="I58" s="60"/>
      <c r="J58" s="73"/>
      <c r="K58" s="76"/>
    </row>
    <row r="59" spans="1:15" ht="5.25" customHeight="1" x14ac:dyDescent="0.25">
      <c r="A59" s="80"/>
      <c r="B59" s="80"/>
      <c r="C59" s="80"/>
      <c r="D59" s="80"/>
      <c r="E59" s="80"/>
      <c r="F59" s="61"/>
      <c r="G59" s="62"/>
      <c r="H59" s="23"/>
      <c r="I59" s="23"/>
      <c r="J59" s="63"/>
      <c r="K59" s="40"/>
      <c r="L59" s="11"/>
      <c r="M59" s="11"/>
      <c r="N59" s="11"/>
      <c r="O59" s="11"/>
    </row>
    <row r="60" spans="1:15" x14ac:dyDescent="0.25">
      <c r="A60" s="79" t="s">
        <v>58</v>
      </c>
      <c r="B60" s="18"/>
      <c r="C60" s="18"/>
      <c r="D60" s="18"/>
      <c r="E60" s="15"/>
      <c r="H60" s="60"/>
      <c r="I60" s="60"/>
      <c r="J60" s="75">
        <f>SUM(J29+J31+J33+J34+J36+J39+J40+J41+J42)</f>
        <v>0</v>
      </c>
      <c r="K60" s="76">
        <f>K29+K31+K33+K34+K36+K39+K40+K41+K42</f>
        <v>0</v>
      </c>
    </row>
    <row r="61" spans="1:15" ht="5.25" customHeight="1" x14ac:dyDescent="0.25">
      <c r="A61" s="80"/>
      <c r="B61" s="80"/>
      <c r="C61" s="80"/>
      <c r="D61" s="80"/>
      <c r="E61" s="80"/>
      <c r="F61" s="61"/>
      <c r="G61" s="62"/>
      <c r="H61" s="23"/>
      <c r="I61" s="23"/>
      <c r="J61" s="63"/>
      <c r="K61" s="40"/>
      <c r="L61" s="11"/>
      <c r="M61" s="11"/>
      <c r="N61" s="11"/>
      <c r="O61" s="11"/>
    </row>
    <row r="62" spans="1:15" x14ac:dyDescent="0.25">
      <c r="A62" s="79" t="s">
        <v>69</v>
      </c>
      <c r="B62" s="18"/>
      <c r="C62" s="18"/>
      <c r="D62" s="18"/>
      <c r="E62" s="15"/>
      <c r="H62" s="60"/>
      <c r="I62" s="60"/>
      <c r="J62" s="73">
        <f>SUM(J45+J46+J47+J48+J49+J50+J52)</f>
        <v>0</v>
      </c>
      <c r="K62" s="76">
        <f>K45+K46+K47+K48+K49+K50+K52</f>
        <v>0</v>
      </c>
    </row>
    <row r="63" spans="1:15" ht="5.25" customHeight="1" x14ac:dyDescent="0.25">
      <c r="A63" s="80"/>
      <c r="B63" s="80"/>
      <c r="C63" s="80"/>
      <c r="D63" s="80"/>
      <c r="E63" s="80"/>
      <c r="F63" s="61"/>
      <c r="G63" s="62"/>
      <c r="H63" s="23"/>
      <c r="I63" s="23"/>
      <c r="J63" s="63"/>
      <c r="K63" s="40"/>
      <c r="L63" s="11"/>
      <c r="M63" s="11"/>
      <c r="N63" s="11"/>
      <c r="O63" s="11"/>
    </row>
    <row r="64" spans="1:15" x14ac:dyDescent="0.25">
      <c r="A64" s="79" t="s">
        <v>59</v>
      </c>
      <c r="B64" s="18"/>
      <c r="C64" s="18"/>
      <c r="D64" s="18"/>
      <c r="E64" s="15"/>
      <c r="H64" s="60"/>
      <c r="I64" s="60"/>
      <c r="J64" s="73">
        <f>J54-J58</f>
        <v>0</v>
      </c>
      <c r="K64" s="76">
        <f>K54-K58</f>
        <v>0</v>
      </c>
    </row>
    <row r="65" spans="1:15" ht="5.25" customHeight="1" x14ac:dyDescent="0.25">
      <c r="A65" s="80"/>
      <c r="B65" s="80"/>
      <c r="C65" s="80"/>
      <c r="D65" s="80"/>
      <c r="E65" s="80"/>
      <c r="F65" s="61"/>
      <c r="G65" s="62"/>
      <c r="H65" s="23"/>
      <c r="I65" s="23"/>
      <c r="J65" s="63"/>
      <c r="K65" s="40"/>
      <c r="L65" s="11"/>
      <c r="M65" s="11"/>
      <c r="N65" s="11"/>
      <c r="O65" s="11"/>
    </row>
    <row r="66" spans="1:15" ht="14.4" x14ac:dyDescent="0.25">
      <c r="A66" s="82" t="s">
        <v>60</v>
      </c>
      <c r="B66" s="82"/>
      <c r="C66" s="82"/>
      <c r="D66" s="82"/>
      <c r="E66" s="82"/>
      <c r="F66" s="27"/>
      <c r="G66" s="39"/>
      <c r="H66" s="16"/>
      <c r="I66" s="16"/>
      <c r="J66" s="73">
        <f>ROUND((J54-J56-J58)*0.75, -1)</f>
        <v>0</v>
      </c>
      <c r="K66" s="76"/>
      <c r="L66" s="11"/>
      <c r="M66" s="11"/>
      <c r="N66" s="11"/>
      <c r="O66" s="11"/>
    </row>
    <row r="67" spans="1:15" ht="5.25" customHeight="1" x14ac:dyDescent="0.25">
      <c r="A67" s="80"/>
      <c r="B67" s="80"/>
      <c r="C67" s="80"/>
      <c r="D67" s="80"/>
      <c r="E67" s="80"/>
      <c r="F67" s="61"/>
      <c r="G67" s="62"/>
      <c r="H67" s="23"/>
      <c r="I67" s="23"/>
      <c r="J67" s="63"/>
      <c r="K67" s="40"/>
      <c r="L67" s="11"/>
      <c r="M67" s="11"/>
      <c r="N67" s="11"/>
      <c r="O67" s="11"/>
    </row>
    <row r="68" spans="1:15" x14ac:dyDescent="0.25">
      <c r="A68" s="83" t="s">
        <v>61</v>
      </c>
      <c r="B68" s="84"/>
      <c r="C68" s="84"/>
      <c r="D68" s="84"/>
      <c r="E68" s="85"/>
      <c r="H68" s="60"/>
      <c r="I68" s="60"/>
      <c r="J68" s="41"/>
      <c r="K68" s="78">
        <f>K54-K56-K58-K66</f>
        <v>0</v>
      </c>
    </row>
    <row r="69" spans="1:15" x14ac:dyDescent="0.25">
      <c r="A69" s="64"/>
      <c r="B69" s="64"/>
      <c r="C69" s="64"/>
      <c r="D69" s="64"/>
      <c r="E69" s="64"/>
      <c r="H69" s="60"/>
      <c r="I69" s="60"/>
      <c r="J69" s="41"/>
      <c r="K69" s="42"/>
    </row>
    <row r="70" spans="1:15" x14ac:dyDescent="0.25">
      <c r="A70" s="59"/>
      <c r="B70" s="59"/>
      <c r="D70" s="59" t="s">
        <v>65</v>
      </c>
      <c r="G70" t="s">
        <v>66</v>
      </c>
      <c r="I70" s="60"/>
      <c r="J70" t="s">
        <v>67</v>
      </c>
    </row>
    <row r="71" spans="1:15" x14ac:dyDescent="0.25">
      <c r="A71" s="59" t="s">
        <v>62</v>
      </c>
      <c r="B71" s="59"/>
      <c r="D71" s="65"/>
      <c r="E71" s="65"/>
      <c r="F71" s="60"/>
      <c r="G71" s="65"/>
      <c r="H71" s="66"/>
      <c r="I71" s="60"/>
      <c r="J71" s="66"/>
      <c r="K71" s="67"/>
    </row>
    <row r="72" spans="1:15" ht="48" customHeight="1" x14ac:dyDescent="0.25">
      <c r="A72" s="59" t="s">
        <v>63</v>
      </c>
      <c r="B72" s="59"/>
      <c r="D72" s="65"/>
      <c r="E72" s="65"/>
      <c r="F72" s="60"/>
      <c r="G72" s="65"/>
      <c r="H72" s="66"/>
      <c r="I72" s="60"/>
      <c r="J72" s="66"/>
      <c r="K72" s="67"/>
    </row>
    <row r="75" spans="1:15" ht="13.95" customHeight="1" x14ac:dyDescent="0.25">
      <c r="A75" s="86" t="s">
        <v>68</v>
      </c>
      <c r="B75" s="87"/>
      <c r="C75" s="87"/>
      <c r="D75" s="87"/>
      <c r="E75" s="87"/>
      <c r="F75" s="87"/>
      <c r="G75" s="87"/>
      <c r="H75" s="87"/>
      <c r="I75" s="87"/>
      <c r="J75" s="87"/>
      <c r="K75" s="88"/>
    </row>
    <row r="76" spans="1:15" ht="13.95" customHeight="1" x14ac:dyDescent="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1"/>
    </row>
  </sheetData>
  <mergeCells count="26">
    <mergeCell ref="D10:K10"/>
    <mergeCell ref="B26:E27"/>
    <mergeCell ref="G25:H27"/>
    <mergeCell ref="A1:K1"/>
    <mergeCell ref="H4:K4"/>
    <mergeCell ref="D6:E6"/>
    <mergeCell ref="D7:E7"/>
    <mergeCell ref="D8:K8"/>
    <mergeCell ref="B48:E48"/>
    <mergeCell ref="D11:K11"/>
    <mergeCell ref="D12:K12"/>
    <mergeCell ref="A17:C17"/>
    <mergeCell ref="G17:K22"/>
    <mergeCell ref="A18:C18"/>
    <mergeCell ref="A19:C19"/>
    <mergeCell ref="A21:C21"/>
    <mergeCell ref="A22:C22"/>
    <mergeCell ref="A23:C23"/>
    <mergeCell ref="G23:K23"/>
    <mergeCell ref="G24:H24"/>
    <mergeCell ref="G36:H36"/>
    <mergeCell ref="G52:H52"/>
    <mergeCell ref="A54:E54"/>
    <mergeCell ref="A66:E66"/>
    <mergeCell ref="A68:E68"/>
    <mergeCell ref="A75:K76"/>
  </mergeCells>
  <hyperlinks>
    <hyperlink ref="G23" r:id="rId1" display="https://pfadi.swiss/fr/publications-telechargements/downloads/?search=f%C3%A9d%C3%A9raux" xr:uid="{1F412DD6-3421-4FC1-8762-2E05953EF0E8}"/>
  </hyperlinks>
  <pageMargins left="0.59055118110236227" right="0.59055118110236227" top="1.3779527559055118" bottom="0.78740157480314965" header="0.39370078740157483" footer="0.31496062992125984"/>
  <pageSetup paperSize="9" scale="70" orientation="portrait" r:id="rId2"/>
  <headerFooter scaleWithDoc="0">
    <oddHeader>&amp;L&amp;G</oddHead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F90F-6490-4AD2-BB58-390DFAAC72EF}">
  <dimension ref="A1:O76"/>
  <sheetViews>
    <sheetView tabSelected="1" view="pageLayout" topLeftCell="A26" zoomScale="80" zoomScaleNormal="100" zoomScalePageLayoutView="80" workbookViewId="0">
      <selection activeCell="J35" sqref="J35"/>
    </sheetView>
  </sheetViews>
  <sheetFormatPr baseColWidth="10" defaultColWidth="8.6640625" defaultRowHeight="13.8" x14ac:dyDescent="0.25"/>
  <cols>
    <col min="1" max="1" width="4.33203125" customWidth="1"/>
    <col min="2" max="2" width="10.109375" customWidth="1"/>
    <col min="3" max="3" width="17.109375" customWidth="1"/>
    <col min="4" max="5" width="15.33203125" customWidth="1"/>
    <col min="6" max="6" width="1" customWidth="1"/>
    <col min="7" max="7" width="18.33203125" customWidth="1"/>
    <col min="8" max="8" width="11.88671875" customWidth="1"/>
    <col min="9" max="9" width="3.109375" customWidth="1"/>
    <col min="10" max="10" width="18.6640625" customWidth="1"/>
    <col min="11" max="11" width="15.44140625" style="8" customWidth="1"/>
    <col min="12" max="256" width="11.44140625" customWidth="1"/>
  </cols>
  <sheetData>
    <row r="1" spans="1:13" ht="17.399999999999999" x14ac:dyDescent="0.3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3" customHeight="1" thickBo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4"/>
      <c r="L2" s="5"/>
      <c r="M2" s="5"/>
    </row>
    <row r="3" spans="1:13" ht="19.2" customHeight="1" x14ac:dyDescent="0.25">
      <c r="A3" s="6"/>
      <c r="B3" s="6"/>
      <c r="C3" s="5"/>
      <c r="D3" s="5"/>
      <c r="E3" s="5"/>
      <c r="F3" s="5"/>
      <c r="G3" s="5"/>
      <c r="H3" s="7"/>
      <c r="I3" s="7"/>
      <c r="J3" s="7"/>
      <c r="L3" s="5"/>
      <c r="M3" s="5"/>
    </row>
    <row r="4" spans="1:13" x14ac:dyDescent="0.25">
      <c r="A4" s="9" t="s">
        <v>5</v>
      </c>
      <c r="B4" s="9"/>
      <c r="C4" s="9"/>
      <c r="D4" s="9"/>
      <c r="E4" s="9"/>
      <c r="F4" s="9"/>
      <c r="G4" s="9"/>
      <c r="H4" s="113" t="s">
        <v>82</v>
      </c>
      <c r="I4" s="113"/>
      <c r="J4" s="113"/>
      <c r="K4" s="113"/>
      <c r="L4" s="9"/>
      <c r="M4" s="9"/>
    </row>
    <row r="5" spans="1:13" x14ac:dyDescent="0.25">
      <c r="A5" s="10"/>
      <c r="B5" s="10"/>
      <c r="C5" s="11"/>
      <c r="D5" s="11"/>
      <c r="E5" s="11"/>
      <c r="F5" s="11"/>
      <c r="G5" s="11"/>
      <c r="H5" s="12"/>
      <c r="I5" s="12"/>
      <c r="J5" s="12"/>
      <c r="K5" s="13"/>
      <c r="L5" s="11"/>
      <c r="M5" s="11"/>
    </row>
    <row r="6" spans="1:13" x14ac:dyDescent="0.25">
      <c r="A6" s="14" t="s">
        <v>6</v>
      </c>
      <c r="B6" s="14"/>
      <c r="C6" s="14"/>
      <c r="D6" s="97" t="s">
        <v>2</v>
      </c>
      <c r="E6" s="99"/>
      <c r="F6" s="13"/>
      <c r="G6" s="13"/>
      <c r="H6" s="16"/>
      <c r="I6" s="16"/>
      <c r="J6" s="16"/>
      <c r="K6" s="13"/>
      <c r="L6" s="13"/>
      <c r="M6" s="17"/>
    </row>
    <row r="7" spans="1:13" x14ac:dyDescent="0.25">
      <c r="A7" s="14" t="s">
        <v>7</v>
      </c>
      <c r="B7" s="14"/>
      <c r="C7" s="14"/>
      <c r="D7" s="97"/>
      <c r="E7" s="99"/>
      <c r="F7" s="13"/>
      <c r="G7" s="13"/>
      <c r="H7" s="16"/>
      <c r="I7" s="16"/>
      <c r="J7" s="16"/>
      <c r="K7" s="13"/>
      <c r="L7" s="13"/>
      <c r="M7" s="17"/>
    </row>
    <row r="8" spans="1:13" x14ac:dyDescent="0.25">
      <c r="A8" s="14" t="s">
        <v>9</v>
      </c>
      <c r="B8" s="14"/>
      <c r="C8" s="14"/>
      <c r="D8" s="114"/>
      <c r="E8" s="115"/>
      <c r="F8" s="115"/>
      <c r="G8" s="115"/>
      <c r="H8" s="115"/>
      <c r="I8" s="115"/>
      <c r="J8" s="115"/>
      <c r="K8" s="116"/>
      <c r="L8" s="13"/>
      <c r="M8" s="17"/>
    </row>
    <row r="9" spans="1:13" x14ac:dyDescent="0.25">
      <c r="A9" s="10"/>
      <c r="B9" s="10"/>
      <c r="C9" s="11"/>
      <c r="D9" s="11"/>
      <c r="E9" s="11"/>
      <c r="F9" s="11"/>
      <c r="G9" s="11"/>
      <c r="H9" s="12"/>
      <c r="I9" s="12"/>
      <c r="J9" s="12"/>
      <c r="K9" s="13"/>
      <c r="L9" s="11"/>
      <c r="M9" s="11"/>
    </row>
    <row r="10" spans="1:13" x14ac:dyDescent="0.25">
      <c r="A10" s="14" t="s">
        <v>10</v>
      </c>
      <c r="B10" s="14"/>
      <c r="C10" s="14"/>
      <c r="D10" s="97"/>
      <c r="E10" s="98"/>
      <c r="F10" s="98"/>
      <c r="G10" s="98"/>
      <c r="H10" s="98"/>
      <c r="I10" s="98"/>
      <c r="J10" s="98"/>
      <c r="K10" s="99"/>
      <c r="L10" s="13"/>
      <c r="M10" s="17"/>
    </row>
    <row r="11" spans="1:13" x14ac:dyDescent="0.25">
      <c r="A11" s="14" t="s">
        <v>11</v>
      </c>
      <c r="B11" s="14"/>
      <c r="C11" s="14"/>
      <c r="D11" s="97"/>
      <c r="E11" s="98"/>
      <c r="F11" s="98"/>
      <c r="G11" s="98"/>
      <c r="H11" s="98"/>
      <c r="I11" s="98"/>
      <c r="J11" s="98"/>
      <c r="K11" s="99"/>
      <c r="L11" s="13"/>
      <c r="M11" s="17"/>
    </row>
    <row r="12" spans="1:13" x14ac:dyDescent="0.25">
      <c r="A12" s="14" t="s">
        <v>12</v>
      </c>
      <c r="B12" s="14"/>
      <c r="C12" s="14"/>
      <c r="D12" s="97"/>
      <c r="E12" s="98"/>
      <c r="F12" s="98"/>
      <c r="G12" s="98"/>
      <c r="H12" s="98"/>
      <c r="I12" s="98"/>
      <c r="J12" s="98"/>
      <c r="K12" s="99"/>
      <c r="L12" s="13"/>
      <c r="M12" s="17"/>
    </row>
    <row r="13" spans="1:13" x14ac:dyDescent="0.25">
      <c r="A13" s="14"/>
      <c r="B13" s="14"/>
      <c r="C13" s="14"/>
      <c r="D13" s="13"/>
      <c r="E13" s="13"/>
      <c r="F13" s="13"/>
      <c r="G13" s="13"/>
      <c r="H13" s="16"/>
      <c r="I13" s="16"/>
      <c r="J13" s="16"/>
      <c r="K13" s="13"/>
      <c r="L13" s="13"/>
      <c r="M13" s="17"/>
    </row>
    <row r="14" spans="1:13" ht="14.4" x14ac:dyDescent="0.25">
      <c r="A14" s="19"/>
      <c r="B14" s="19"/>
      <c r="C14" s="19"/>
      <c r="D14" s="20"/>
      <c r="E14" s="20"/>
      <c r="F14" s="20"/>
      <c r="G14" s="20"/>
      <c r="H14" s="21"/>
      <c r="I14" s="21"/>
      <c r="J14" s="21"/>
      <c r="K14" s="22"/>
      <c r="L14" s="20"/>
      <c r="M14" s="20"/>
    </row>
    <row r="15" spans="1:13" x14ac:dyDescent="0.25">
      <c r="A15" s="9" t="s">
        <v>13</v>
      </c>
      <c r="B15" s="9"/>
      <c r="C15" s="9"/>
      <c r="D15" s="71" t="s">
        <v>1</v>
      </c>
      <c r="E15" s="69" t="s">
        <v>24</v>
      </c>
      <c r="F15" s="9"/>
      <c r="G15" s="9"/>
      <c r="H15" s="23"/>
      <c r="I15" s="23"/>
      <c r="J15" s="16"/>
      <c r="K15" s="13"/>
      <c r="L15" s="9"/>
      <c r="M15" s="9"/>
    </row>
    <row r="16" spans="1:13" x14ac:dyDescent="0.25">
      <c r="A16" s="10"/>
      <c r="B16" s="10"/>
      <c r="C16" s="11"/>
      <c r="D16" s="11"/>
      <c r="E16" s="11"/>
      <c r="F16" s="11"/>
      <c r="G16" s="11"/>
      <c r="H16" s="12"/>
      <c r="I16" s="12"/>
      <c r="J16" s="12"/>
      <c r="K16" s="13"/>
      <c r="L16" s="11"/>
      <c r="M16" s="11"/>
    </row>
    <row r="17" spans="1:15" ht="13.8" customHeight="1" x14ac:dyDescent="0.25">
      <c r="A17" s="100" t="s">
        <v>14</v>
      </c>
      <c r="B17" s="101"/>
      <c r="C17" s="102"/>
      <c r="D17" s="70">
        <v>24</v>
      </c>
      <c r="E17" s="68"/>
      <c r="F17" s="13"/>
      <c r="G17" s="103" t="s">
        <v>64</v>
      </c>
      <c r="H17" s="104"/>
      <c r="I17" s="104"/>
      <c r="J17" s="104"/>
      <c r="K17" s="105"/>
      <c r="L17" s="13"/>
      <c r="M17" s="17"/>
      <c r="N17" s="13"/>
      <c r="O17" s="13"/>
    </row>
    <row r="18" spans="1:15" x14ac:dyDescent="0.25">
      <c r="A18" s="100" t="s">
        <v>15</v>
      </c>
      <c r="B18" s="101"/>
      <c r="C18" s="102"/>
      <c r="D18" s="70">
        <v>6</v>
      </c>
      <c r="E18" s="68"/>
      <c r="F18" s="13"/>
      <c r="G18" s="106"/>
      <c r="H18" s="107"/>
      <c r="I18" s="107"/>
      <c r="J18" s="107"/>
      <c r="K18" s="108"/>
      <c r="L18" s="13"/>
      <c r="M18" s="13"/>
      <c r="N18" s="13"/>
      <c r="O18" s="13"/>
    </row>
    <row r="19" spans="1:15" x14ac:dyDescent="0.25">
      <c r="A19" s="100" t="s">
        <v>17</v>
      </c>
      <c r="B19" s="101"/>
      <c r="C19" s="102"/>
      <c r="D19" s="70">
        <v>2</v>
      </c>
      <c r="E19" s="68"/>
      <c r="F19" s="13"/>
      <c r="G19" s="106"/>
      <c r="H19" s="107"/>
      <c r="I19" s="107"/>
      <c r="J19" s="107"/>
      <c r="K19" s="108"/>
      <c r="L19" s="13"/>
      <c r="M19" s="13"/>
      <c r="N19" s="13"/>
      <c r="O19" s="13"/>
    </row>
    <row r="20" spans="1:15" x14ac:dyDescent="0.25">
      <c r="A20" s="24" t="s">
        <v>16</v>
      </c>
      <c r="B20" s="25"/>
      <c r="C20" s="26"/>
      <c r="D20" s="70">
        <v>1</v>
      </c>
      <c r="E20" s="68"/>
      <c r="F20" s="13"/>
      <c r="G20" s="106"/>
      <c r="H20" s="107"/>
      <c r="I20" s="107"/>
      <c r="J20" s="107"/>
      <c r="K20" s="108"/>
      <c r="L20" s="13"/>
      <c r="M20" s="13"/>
      <c r="N20" s="13"/>
      <c r="O20" s="13"/>
    </row>
    <row r="21" spans="1:15" x14ac:dyDescent="0.25">
      <c r="A21" s="100" t="s">
        <v>18</v>
      </c>
      <c r="B21" s="101"/>
      <c r="C21" s="102"/>
      <c r="D21" s="70">
        <v>1</v>
      </c>
      <c r="E21" s="68"/>
      <c r="F21" s="13"/>
      <c r="G21" s="106"/>
      <c r="H21" s="107"/>
      <c r="I21" s="107"/>
      <c r="J21" s="107"/>
      <c r="K21" s="108"/>
      <c r="L21" s="13"/>
      <c r="M21" s="13"/>
      <c r="N21" s="13"/>
      <c r="O21" s="13"/>
    </row>
    <row r="22" spans="1:15" x14ac:dyDescent="0.25">
      <c r="A22" s="100" t="s">
        <v>20</v>
      </c>
      <c r="B22" s="101"/>
      <c r="C22" s="102"/>
      <c r="D22" s="70">
        <v>1</v>
      </c>
      <c r="E22" s="68"/>
      <c r="F22" s="13"/>
      <c r="G22" s="106"/>
      <c r="H22" s="107"/>
      <c r="I22" s="107"/>
      <c r="J22" s="107"/>
      <c r="K22" s="108"/>
      <c r="L22" s="13"/>
      <c r="M22" s="13"/>
      <c r="N22" s="13"/>
      <c r="O22" s="13"/>
    </row>
    <row r="23" spans="1:15" x14ac:dyDescent="0.25">
      <c r="F23" s="13"/>
      <c r="G23" s="109" t="s">
        <v>21</v>
      </c>
      <c r="H23" s="110"/>
      <c r="I23" s="110"/>
      <c r="J23" s="110"/>
      <c r="K23" s="111"/>
      <c r="L23" s="13"/>
      <c r="M23" s="13"/>
      <c r="N23" s="13"/>
      <c r="O23" s="13"/>
    </row>
    <row r="24" spans="1:15" x14ac:dyDescent="0.25">
      <c r="A24" s="14"/>
      <c r="B24" s="14"/>
      <c r="C24" s="14"/>
      <c r="D24" s="17"/>
      <c r="E24" s="17"/>
      <c r="F24" s="13"/>
      <c r="G24" s="92"/>
      <c r="H24" s="92"/>
      <c r="I24" s="27"/>
      <c r="J24" s="28"/>
      <c r="K24" s="13"/>
      <c r="L24" s="13"/>
      <c r="M24" s="13"/>
      <c r="O24" s="13"/>
    </row>
    <row r="25" spans="1:15" x14ac:dyDescent="0.25">
      <c r="A25" s="9" t="s">
        <v>22</v>
      </c>
      <c r="B25" s="9"/>
      <c r="C25" s="9"/>
      <c r="D25" s="9"/>
      <c r="E25" s="9"/>
      <c r="F25" s="9"/>
      <c r="G25" s="118" t="s">
        <v>87</v>
      </c>
      <c r="H25" s="119"/>
      <c r="I25" s="29"/>
      <c r="J25" s="72" t="s">
        <v>1</v>
      </c>
      <c r="K25" s="69" t="s">
        <v>24</v>
      </c>
      <c r="L25" s="9" t="s">
        <v>86</v>
      </c>
      <c r="M25" s="9"/>
      <c r="N25" s="9"/>
      <c r="O25" s="9"/>
    </row>
    <row r="26" spans="1:15" ht="27.6" customHeight="1" x14ac:dyDescent="0.25">
      <c r="A26" s="10"/>
      <c r="B26" s="117" t="s">
        <v>83</v>
      </c>
      <c r="C26" s="117"/>
      <c r="D26" s="117"/>
      <c r="E26" s="117"/>
      <c r="F26" s="11"/>
      <c r="G26" s="120"/>
      <c r="H26" s="121"/>
      <c r="I26" s="12"/>
      <c r="J26" s="12"/>
      <c r="K26" s="13"/>
      <c r="L26" s="30"/>
      <c r="M26" s="11"/>
      <c r="N26" s="11"/>
      <c r="O26" s="11"/>
    </row>
    <row r="27" spans="1:15" ht="28.2" customHeight="1" x14ac:dyDescent="0.25">
      <c r="A27" s="10"/>
      <c r="B27" s="117"/>
      <c r="C27" s="117"/>
      <c r="D27" s="117"/>
      <c r="E27" s="117"/>
      <c r="F27" s="11"/>
      <c r="G27" s="122"/>
      <c r="H27" s="123"/>
      <c r="I27" s="12"/>
      <c r="J27" s="12"/>
      <c r="K27" s="13"/>
      <c r="L27" s="30"/>
      <c r="M27" s="11"/>
      <c r="N27" s="11"/>
      <c r="O27" s="11"/>
    </row>
    <row r="28" spans="1:15" ht="14.4" x14ac:dyDescent="0.25">
      <c r="A28" s="31" t="s">
        <v>23</v>
      </c>
      <c r="B28" s="10"/>
      <c r="C28" s="11"/>
      <c r="D28" s="11"/>
      <c r="E28" s="11"/>
      <c r="F28" s="11"/>
      <c r="G28" s="128" t="s">
        <v>85</v>
      </c>
      <c r="H28" s="127" t="s">
        <v>84</v>
      </c>
      <c r="I28" s="12"/>
      <c r="J28" s="12"/>
      <c r="K28" s="13"/>
      <c r="L28" s="30"/>
      <c r="M28" s="11"/>
      <c r="N28" s="11"/>
      <c r="O28" s="11"/>
    </row>
    <row r="29" spans="1:15" ht="14.4" x14ac:dyDescent="0.25">
      <c r="A29" s="32">
        <v>10</v>
      </c>
      <c r="B29" s="18" t="s">
        <v>25</v>
      </c>
      <c r="C29" s="18"/>
      <c r="D29" s="18"/>
      <c r="E29" s="15"/>
      <c r="F29" s="27"/>
      <c r="G29" s="33" t="s">
        <v>38</v>
      </c>
      <c r="H29" s="126"/>
      <c r="I29" s="35"/>
      <c r="J29" s="73">
        <f>H29</f>
        <v>0</v>
      </c>
      <c r="K29" s="76"/>
      <c r="L29" s="34">
        <v>300</v>
      </c>
      <c r="M29" s="124">
        <f>L29</f>
        <v>300</v>
      </c>
      <c r="N29" s="13"/>
      <c r="O29" s="16"/>
    </row>
    <row r="30" spans="1:15" ht="4.2" customHeight="1" x14ac:dyDescent="0.25">
      <c r="A30" s="54"/>
      <c r="B30" s="55"/>
      <c r="C30" s="55"/>
      <c r="D30" s="55"/>
      <c r="E30" s="55"/>
      <c r="F30" s="55"/>
      <c r="G30" s="37"/>
      <c r="H30" s="38"/>
      <c r="I30" s="39"/>
      <c r="J30" s="40"/>
      <c r="K30" s="40"/>
      <c r="L30" s="38"/>
      <c r="M30" s="40"/>
      <c r="N30" s="13"/>
      <c r="O30" s="16"/>
    </row>
    <row r="31" spans="1:15" ht="14.4" x14ac:dyDescent="0.25">
      <c r="A31" s="32">
        <v>20</v>
      </c>
      <c r="B31" s="18" t="s">
        <v>27</v>
      </c>
      <c r="C31" s="18"/>
      <c r="D31" s="18"/>
      <c r="E31" s="15"/>
      <c r="F31" s="27"/>
      <c r="G31" s="33" t="s">
        <v>26</v>
      </c>
      <c r="H31" s="126"/>
      <c r="I31" s="35"/>
      <c r="J31" s="73">
        <f>(D17+D18+D19)*H31*D21</f>
        <v>0</v>
      </c>
      <c r="K31" s="76"/>
      <c r="L31" s="34">
        <v>10</v>
      </c>
      <c r="M31" s="124">
        <f>($D$17+$D$18+$D$19)*L31*$D$21</f>
        <v>320</v>
      </c>
      <c r="N31" s="13"/>
      <c r="O31" s="16"/>
    </row>
    <row r="32" spans="1:15" ht="4.2" customHeight="1" x14ac:dyDescent="0.25">
      <c r="A32" s="54"/>
      <c r="B32" s="55"/>
      <c r="C32" s="55"/>
      <c r="D32" s="55"/>
      <c r="E32" s="55"/>
      <c r="F32" s="55"/>
      <c r="G32" s="37"/>
      <c r="H32" s="38"/>
      <c r="I32" s="39"/>
      <c r="J32" s="40"/>
      <c r="K32" s="40"/>
      <c r="L32" s="38"/>
      <c r="M32" s="40"/>
      <c r="N32" s="13"/>
      <c r="O32" s="16"/>
    </row>
    <row r="33" spans="1:15" ht="14.4" x14ac:dyDescent="0.25">
      <c r="A33" s="32">
        <v>30</v>
      </c>
      <c r="B33" s="43" t="s">
        <v>73</v>
      </c>
      <c r="C33" s="18"/>
      <c r="D33" s="18"/>
      <c r="E33" s="15"/>
      <c r="F33" s="44"/>
      <c r="G33" s="33" t="s">
        <v>29</v>
      </c>
      <c r="H33" s="126"/>
      <c r="I33" s="45"/>
      <c r="J33" s="74">
        <f>(D17+D18+D19)*H33</f>
        <v>0</v>
      </c>
      <c r="K33" s="76"/>
      <c r="L33" s="34">
        <v>18</v>
      </c>
      <c r="M33" s="125">
        <f>($D$17+$D$18+$D$19)*L33</f>
        <v>576</v>
      </c>
      <c r="N33" s="13"/>
      <c r="O33" s="16"/>
    </row>
    <row r="34" spans="1:15" ht="14.4" x14ac:dyDescent="0.25">
      <c r="A34" s="32">
        <v>31</v>
      </c>
      <c r="B34" s="18" t="s">
        <v>30</v>
      </c>
      <c r="C34" s="18"/>
      <c r="D34" s="18"/>
      <c r="E34" s="15"/>
      <c r="F34" s="44"/>
      <c r="G34" s="33" t="s">
        <v>38</v>
      </c>
      <c r="H34" s="126"/>
      <c r="I34" s="45"/>
      <c r="J34" s="74">
        <v>0</v>
      </c>
      <c r="K34" s="76"/>
      <c r="L34" s="34">
        <v>50</v>
      </c>
      <c r="M34" s="125">
        <f>L34</f>
        <v>50</v>
      </c>
      <c r="N34" s="13"/>
      <c r="O34" s="16"/>
    </row>
    <row r="35" spans="1:15" ht="4.2" customHeight="1" x14ac:dyDescent="0.25">
      <c r="A35" s="54"/>
      <c r="B35" s="55"/>
      <c r="C35" s="55"/>
      <c r="D35" s="55"/>
      <c r="E35" s="55"/>
      <c r="F35" s="55"/>
      <c r="G35" s="37"/>
      <c r="H35" s="38"/>
      <c r="I35" s="39"/>
      <c r="J35" s="40"/>
      <c r="K35" s="40"/>
      <c r="L35" s="13"/>
      <c r="M35" s="40"/>
      <c r="N35" s="13"/>
      <c r="O35" s="16"/>
    </row>
    <row r="36" spans="1:15" ht="14.4" x14ac:dyDescent="0.25">
      <c r="A36" s="32">
        <v>40</v>
      </c>
      <c r="B36" s="18" t="s">
        <v>31</v>
      </c>
      <c r="C36" s="18"/>
      <c r="D36" s="18"/>
      <c r="E36" s="15"/>
      <c r="F36" s="27"/>
      <c r="G36" s="93" t="s">
        <v>32</v>
      </c>
      <c r="H36" s="93"/>
      <c r="I36" s="39"/>
      <c r="J36" s="73"/>
      <c r="K36" s="76"/>
      <c r="L36" s="13"/>
      <c r="M36" s="124"/>
      <c r="N36" s="13"/>
      <c r="O36" s="16"/>
    </row>
    <row r="37" spans="1:15" ht="14.4" x14ac:dyDescent="0.25">
      <c r="A37" s="36"/>
      <c r="B37" s="27"/>
      <c r="C37" s="27"/>
      <c r="D37" s="27"/>
      <c r="E37" s="27"/>
      <c r="F37" s="27"/>
      <c r="G37" s="37"/>
      <c r="H37" s="38"/>
      <c r="I37" s="39"/>
      <c r="J37" s="40"/>
      <c r="K37" s="40"/>
      <c r="L37" s="13"/>
      <c r="M37" s="40"/>
      <c r="N37" s="13"/>
      <c r="O37" s="16"/>
    </row>
    <row r="38" spans="1:15" ht="14.4" x14ac:dyDescent="0.25">
      <c r="A38" s="46" t="s">
        <v>33</v>
      </c>
      <c r="B38" s="13"/>
      <c r="C38" s="27"/>
      <c r="D38" s="27"/>
      <c r="E38" s="27"/>
      <c r="F38" s="27"/>
      <c r="G38" s="37"/>
      <c r="H38" s="38"/>
      <c r="I38" s="39"/>
      <c r="J38" s="40"/>
      <c r="K38" s="40"/>
      <c r="L38" s="13"/>
      <c r="M38" s="40"/>
      <c r="N38" s="13"/>
      <c r="O38" s="16"/>
    </row>
    <row r="39" spans="1:15" ht="14.4" x14ac:dyDescent="0.25">
      <c r="A39" s="32">
        <v>50</v>
      </c>
      <c r="B39" s="18" t="s">
        <v>34</v>
      </c>
      <c r="C39" s="18"/>
      <c r="D39" s="18"/>
      <c r="E39" s="15"/>
      <c r="F39" s="44"/>
      <c r="G39" s="33" t="s">
        <v>38</v>
      </c>
      <c r="H39" s="126"/>
      <c r="I39" s="45"/>
      <c r="J39" s="74">
        <f>H39</f>
        <v>0</v>
      </c>
      <c r="K39" s="76"/>
      <c r="L39" s="34">
        <v>100</v>
      </c>
      <c r="M39" s="125">
        <f>L39</f>
        <v>100</v>
      </c>
      <c r="N39" s="13"/>
      <c r="O39" s="16"/>
    </row>
    <row r="40" spans="1:15" ht="14.4" x14ac:dyDescent="0.25">
      <c r="A40" s="47">
        <v>51</v>
      </c>
      <c r="B40" s="48" t="s">
        <v>35</v>
      </c>
      <c r="C40" s="48"/>
      <c r="D40" s="48"/>
      <c r="E40" s="49"/>
      <c r="F40" s="44"/>
      <c r="G40" s="33" t="s">
        <v>38</v>
      </c>
      <c r="H40" s="126"/>
      <c r="I40" s="39"/>
      <c r="J40" s="73">
        <f>H40</f>
        <v>0</v>
      </c>
      <c r="K40" s="76"/>
      <c r="L40" s="34">
        <v>100</v>
      </c>
      <c r="M40" s="124">
        <f>L40</f>
        <v>100</v>
      </c>
      <c r="N40" s="13"/>
      <c r="O40" s="16"/>
    </row>
    <row r="41" spans="1:15" ht="14.4" x14ac:dyDescent="0.25">
      <c r="A41" s="47">
        <v>60</v>
      </c>
      <c r="B41" s="48" t="s">
        <v>36</v>
      </c>
      <c r="C41" s="48"/>
      <c r="D41" s="48"/>
      <c r="E41" s="49"/>
      <c r="F41" s="44"/>
      <c r="G41" s="33" t="s">
        <v>38</v>
      </c>
      <c r="H41" s="126"/>
      <c r="I41" s="39"/>
      <c r="J41" s="73">
        <f>H41</f>
        <v>0</v>
      </c>
      <c r="K41" s="76"/>
      <c r="L41" s="34">
        <v>50</v>
      </c>
      <c r="M41" s="124">
        <f>L41</f>
        <v>50</v>
      </c>
      <c r="N41" s="13"/>
      <c r="O41" s="16"/>
    </row>
    <row r="42" spans="1:15" ht="14.4" x14ac:dyDescent="0.25">
      <c r="A42" s="50">
        <v>70</v>
      </c>
      <c r="B42" s="51" t="s">
        <v>37</v>
      </c>
      <c r="C42" s="51"/>
      <c r="D42" s="51"/>
      <c r="E42" s="52"/>
      <c r="F42" s="53"/>
      <c r="G42" s="33" t="s">
        <v>39</v>
      </c>
      <c r="H42" s="126"/>
      <c r="I42" s="39"/>
      <c r="J42" s="73">
        <f>(D18+D19)*H42</f>
        <v>0</v>
      </c>
      <c r="K42" s="76"/>
      <c r="L42" s="34">
        <v>25</v>
      </c>
      <c r="M42" s="124">
        <f>($D$18+$D$19)*L42</f>
        <v>200</v>
      </c>
      <c r="N42" s="13"/>
      <c r="O42" s="16"/>
    </row>
    <row r="43" spans="1:15" ht="14.4" x14ac:dyDescent="0.25">
      <c r="A43" s="54"/>
      <c r="B43" s="55"/>
      <c r="C43" s="55"/>
      <c r="D43" s="55"/>
      <c r="E43" s="55"/>
      <c r="F43" s="55"/>
      <c r="G43" s="37"/>
      <c r="H43" s="38"/>
      <c r="I43" s="39"/>
      <c r="J43" s="40"/>
      <c r="K43" s="40"/>
      <c r="L43" s="38"/>
      <c r="M43" s="40"/>
      <c r="N43" s="13"/>
      <c r="O43" s="16"/>
    </row>
    <row r="44" spans="1:15" ht="14.4" x14ac:dyDescent="0.25">
      <c r="A44" s="46" t="s">
        <v>40</v>
      </c>
      <c r="B44" s="13"/>
      <c r="C44" s="27"/>
      <c r="D44" s="27"/>
      <c r="E44" s="27"/>
      <c r="F44" s="27"/>
      <c r="G44" s="37"/>
      <c r="H44" s="38"/>
      <c r="I44" s="39"/>
      <c r="J44" s="40"/>
      <c r="K44" s="40"/>
      <c r="L44" s="38"/>
      <c r="M44" s="40"/>
      <c r="N44" s="13"/>
      <c r="O44" s="16"/>
    </row>
    <row r="45" spans="1:15" ht="14.4" x14ac:dyDescent="0.25">
      <c r="A45" s="32">
        <v>80</v>
      </c>
      <c r="B45" s="18" t="s">
        <v>41</v>
      </c>
      <c r="C45" s="18"/>
      <c r="D45" s="18"/>
      <c r="E45" s="15"/>
      <c r="F45" s="27"/>
      <c r="G45" s="33" t="s">
        <v>72</v>
      </c>
      <c r="H45" s="126"/>
      <c r="I45" s="35"/>
      <c r="J45" s="74">
        <f>D17*D22*H45</f>
        <v>0</v>
      </c>
      <c r="K45" s="76"/>
      <c r="L45" s="34">
        <v>25</v>
      </c>
      <c r="M45" s="124">
        <f>$D$17*$D$22*L45</f>
        <v>600</v>
      </c>
      <c r="N45" s="13"/>
      <c r="O45" s="16"/>
    </row>
    <row r="46" spans="1:15" ht="14.4" x14ac:dyDescent="0.25">
      <c r="A46" s="56">
        <v>81</v>
      </c>
      <c r="B46" s="57" t="s">
        <v>42</v>
      </c>
      <c r="C46" s="57"/>
      <c r="D46" s="57"/>
      <c r="E46" s="58"/>
      <c r="F46" s="53"/>
      <c r="G46" s="33" t="s">
        <v>49</v>
      </c>
      <c r="H46" s="126"/>
      <c r="I46" s="39"/>
      <c r="J46" s="73">
        <f>D20*H46</f>
        <v>0</v>
      </c>
      <c r="K46" s="76"/>
      <c r="L46" s="34">
        <v>80</v>
      </c>
      <c r="M46" s="124">
        <f>$D$20*L46</f>
        <v>80</v>
      </c>
      <c r="N46" s="13"/>
      <c r="O46" s="16"/>
    </row>
    <row r="47" spans="1:15" ht="14.4" x14ac:dyDescent="0.25">
      <c r="A47" s="50">
        <v>82</v>
      </c>
      <c r="B47" s="51" t="s">
        <v>43</v>
      </c>
      <c r="C47" s="51"/>
      <c r="D47" s="51"/>
      <c r="E47" s="52"/>
      <c r="F47" s="53"/>
      <c r="G47" s="33" t="s">
        <v>50</v>
      </c>
      <c r="H47" s="126"/>
      <c r="I47" s="39"/>
      <c r="J47" s="73">
        <f>D18*H47</f>
        <v>0</v>
      </c>
      <c r="K47" s="76"/>
      <c r="L47" s="34">
        <v>150</v>
      </c>
      <c r="M47" s="124">
        <f>$D$18*L47</f>
        <v>900</v>
      </c>
      <c r="N47" s="13"/>
      <c r="O47" s="16"/>
    </row>
    <row r="48" spans="1:15" ht="14.4" customHeight="1" x14ac:dyDescent="0.25">
      <c r="A48" s="50">
        <v>83</v>
      </c>
      <c r="B48" s="94" t="s">
        <v>44</v>
      </c>
      <c r="C48" s="94"/>
      <c r="D48" s="94"/>
      <c r="E48" s="95"/>
      <c r="F48" s="53"/>
      <c r="G48" s="33" t="s">
        <v>51</v>
      </c>
      <c r="H48" s="126"/>
      <c r="I48" s="39"/>
      <c r="J48" s="73">
        <f>D18*H48*D22</f>
        <v>0</v>
      </c>
      <c r="K48" s="76"/>
      <c r="L48" s="34">
        <v>40</v>
      </c>
      <c r="M48" s="124">
        <f>$D$18*$D$22*L48</f>
        <v>240</v>
      </c>
      <c r="N48" s="13"/>
      <c r="O48" s="16"/>
    </row>
    <row r="49" spans="1:15" ht="14.4" x14ac:dyDescent="0.25">
      <c r="A49" s="50">
        <v>84</v>
      </c>
      <c r="B49" s="51" t="s">
        <v>45</v>
      </c>
      <c r="C49" s="51"/>
      <c r="D49" s="51"/>
      <c r="E49" s="52"/>
      <c r="F49" s="53"/>
      <c r="G49" s="33" t="s">
        <v>52</v>
      </c>
      <c r="H49" s="126"/>
      <c r="I49" s="39"/>
      <c r="J49" s="73">
        <f>D19*D22*H49</f>
        <v>0</v>
      </c>
      <c r="K49" s="76"/>
      <c r="L49" s="34">
        <v>40</v>
      </c>
      <c r="M49" s="124">
        <f>$D$19*$D$22*L49</f>
        <v>80</v>
      </c>
      <c r="N49" s="13"/>
      <c r="O49" s="16"/>
    </row>
    <row r="50" spans="1:15" ht="14.4" x14ac:dyDescent="0.25">
      <c r="A50" s="56">
        <v>85</v>
      </c>
      <c r="B50" s="57" t="s">
        <v>46</v>
      </c>
      <c r="C50" s="57"/>
      <c r="D50" s="57"/>
      <c r="E50" s="58"/>
      <c r="F50" s="53"/>
      <c r="G50" s="33" t="s">
        <v>53</v>
      </c>
      <c r="H50" s="126"/>
      <c r="I50" s="39"/>
      <c r="J50" s="73">
        <f>D19*H50</f>
        <v>0</v>
      </c>
      <c r="K50" s="76"/>
      <c r="L50" s="34">
        <v>40</v>
      </c>
      <c r="M50" s="124">
        <f>$D$19*L50</f>
        <v>80</v>
      </c>
      <c r="N50" s="13"/>
      <c r="O50" s="16"/>
    </row>
    <row r="51" spans="1:15" ht="4.2" customHeight="1" x14ac:dyDescent="0.25">
      <c r="A51" s="54"/>
      <c r="B51" s="55"/>
      <c r="C51" s="55"/>
      <c r="D51" s="55"/>
      <c r="E51" s="55"/>
      <c r="F51" s="55"/>
      <c r="G51" s="37"/>
      <c r="H51" s="38"/>
      <c r="I51" s="39"/>
      <c r="J51" s="40"/>
      <c r="K51" s="40"/>
      <c r="L51" s="13"/>
      <c r="M51" s="13"/>
      <c r="N51" s="13"/>
      <c r="O51" s="16"/>
    </row>
    <row r="52" spans="1:15" ht="14.4" x14ac:dyDescent="0.25">
      <c r="A52" s="56">
        <v>90</v>
      </c>
      <c r="B52" s="57" t="s">
        <v>47</v>
      </c>
      <c r="C52" s="57"/>
      <c r="D52" s="57"/>
      <c r="E52" s="58"/>
      <c r="F52" s="55"/>
      <c r="G52" s="93" t="s">
        <v>54</v>
      </c>
      <c r="H52" s="93"/>
      <c r="I52" s="39"/>
      <c r="J52" s="73"/>
      <c r="K52" s="76"/>
      <c r="L52" s="13"/>
      <c r="M52" s="13"/>
      <c r="N52" s="13"/>
      <c r="O52" s="16"/>
    </row>
    <row r="53" spans="1:15" ht="14.4" thickBot="1" x14ac:dyDescent="0.3">
      <c r="A53" s="59"/>
      <c r="B53" s="59"/>
      <c r="H53" s="60"/>
      <c r="I53" s="60"/>
      <c r="J53" s="41"/>
      <c r="K53" s="42"/>
    </row>
    <row r="54" spans="1:15" ht="15" thickTop="1" thickBot="1" x14ac:dyDescent="0.3">
      <c r="A54" s="96" t="s">
        <v>55</v>
      </c>
      <c r="B54" s="96"/>
      <c r="C54" s="96"/>
      <c r="D54" s="96"/>
      <c r="E54" s="96"/>
      <c r="F54" s="61"/>
      <c r="G54" s="62"/>
      <c r="H54" s="23"/>
      <c r="I54" s="23"/>
      <c r="J54" s="77">
        <f>SUM(J29+J31+J33+J34+J36+J39+J40+J41+J42+J45+J46+J47+J48+J49+J50+J52)</f>
        <v>0</v>
      </c>
      <c r="K54" s="77">
        <f>SUM(K29+K31+K33+K34+K36+K39+K40+K41+K42+K45+K46+K47+K48+K49+K50+K52)</f>
        <v>0</v>
      </c>
      <c r="L54" s="11"/>
      <c r="M54" s="77">
        <f>SUM(M29+M31+M33+M34+M36+M39+M40+M41+M42+M45+M46+M47+M48+M49+M50+M52)</f>
        <v>3676</v>
      </c>
      <c r="N54" s="11"/>
      <c r="O54" s="11"/>
    </row>
    <row r="55" spans="1:15" ht="5.25" customHeight="1" thickTop="1" x14ac:dyDescent="0.25">
      <c r="A55" s="80"/>
      <c r="B55" s="80"/>
      <c r="C55" s="80"/>
      <c r="D55" s="80"/>
      <c r="E55" s="80"/>
      <c r="F55" s="61"/>
      <c r="G55" s="62"/>
      <c r="H55" s="23"/>
      <c r="I55" s="23"/>
      <c r="J55" s="63"/>
      <c r="K55" s="40"/>
      <c r="L55" s="11"/>
      <c r="N55" s="11"/>
      <c r="O55" s="11"/>
    </row>
    <row r="56" spans="1:15" ht="14.4" x14ac:dyDescent="0.25">
      <c r="A56" s="79" t="s">
        <v>56</v>
      </c>
      <c r="B56" s="18"/>
      <c r="C56" s="18"/>
      <c r="D56" s="18"/>
      <c r="E56" s="15"/>
      <c r="F56" s="27"/>
      <c r="G56" s="39"/>
      <c r="H56" s="16"/>
      <c r="I56" s="16"/>
      <c r="J56" s="73">
        <f>J29</f>
        <v>0</v>
      </c>
      <c r="K56" s="76">
        <f>K29</f>
        <v>0</v>
      </c>
      <c r="L56" s="11"/>
      <c r="M56" s="11"/>
      <c r="N56" s="11"/>
      <c r="O56" s="11"/>
    </row>
    <row r="57" spans="1:15" ht="5.25" customHeight="1" x14ac:dyDescent="0.25">
      <c r="A57" s="80"/>
      <c r="B57" s="80"/>
      <c r="C57" s="80"/>
      <c r="D57" s="80"/>
      <c r="E57" s="80"/>
      <c r="F57" s="61"/>
      <c r="G57" s="62"/>
      <c r="H57" s="23"/>
      <c r="I57" s="23"/>
      <c r="J57" s="63"/>
      <c r="K57" s="40"/>
      <c r="L57" s="11"/>
      <c r="M57" s="11"/>
      <c r="N57" s="11"/>
      <c r="O57" s="11"/>
    </row>
    <row r="58" spans="1:15" ht="14.4" customHeight="1" x14ac:dyDescent="0.25">
      <c r="A58" s="79" t="s">
        <v>57</v>
      </c>
      <c r="B58" s="18"/>
      <c r="C58" s="18"/>
      <c r="D58" s="18"/>
      <c r="E58" s="15"/>
      <c r="H58" s="60"/>
      <c r="I58" s="60"/>
      <c r="J58" s="73"/>
      <c r="K58" s="76"/>
    </row>
    <row r="59" spans="1:15" ht="5.25" customHeight="1" x14ac:dyDescent="0.25">
      <c r="A59" s="80"/>
      <c r="B59" s="80"/>
      <c r="C59" s="80"/>
      <c r="D59" s="80"/>
      <c r="E59" s="80"/>
      <c r="F59" s="61"/>
      <c r="G59" s="62"/>
      <c r="H59" s="23"/>
      <c r="I59" s="23"/>
      <c r="J59" s="63"/>
      <c r="K59" s="40"/>
      <c r="L59" s="11"/>
      <c r="M59" s="11"/>
      <c r="N59" s="11"/>
      <c r="O59" s="11"/>
    </row>
    <row r="60" spans="1:15" x14ac:dyDescent="0.25">
      <c r="A60" s="79" t="s">
        <v>58</v>
      </c>
      <c r="B60" s="18"/>
      <c r="C60" s="18"/>
      <c r="D60" s="18"/>
      <c r="E60" s="15"/>
      <c r="H60" s="60"/>
      <c r="I60" s="60"/>
      <c r="J60" s="75">
        <f>SUM(J29+J31+J33+J34+J36+J39+J40+J41+J42)</f>
        <v>0</v>
      </c>
      <c r="K60" s="76">
        <f>K29+K31+K33+K34+K36+K39+K40+K41+K42</f>
        <v>0</v>
      </c>
    </row>
    <row r="61" spans="1:15" ht="5.25" customHeight="1" x14ac:dyDescent="0.25">
      <c r="A61" s="80"/>
      <c r="B61" s="80"/>
      <c r="C61" s="80"/>
      <c r="D61" s="80"/>
      <c r="E61" s="80"/>
      <c r="F61" s="61"/>
      <c r="G61" s="62"/>
      <c r="H61" s="23"/>
      <c r="I61" s="23"/>
      <c r="J61" s="63"/>
      <c r="K61" s="40"/>
      <c r="L61" s="11"/>
      <c r="M61" s="11"/>
      <c r="N61" s="11"/>
      <c r="O61" s="11"/>
    </row>
    <row r="62" spans="1:15" x14ac:dyDescent="0.25">
      <c r="A62" s="79" t="s">
        <v>69</v>
      </c>
      <c r="B62" s="18"/>
      <c r="C62" s="18"/>
      <c r="D62" s="18"/>
      <c r="E62" s="15"/>
      <c r="H62" s="60"/>
      <c r="I62" s="60"/>
      <c r="J62" s="73">
        <f>SUM(J45+J46+J47+J48+J49+J50+J52)</f>
        <v>0</v>
      </c>
      <c r="K62" s="76">
        <f>K45+K46+K47+K48+K49+K50+K52</f>
        <v>0</v>
      </c>
    </row>
    <row r="63" spans="1:15" ht="5.25" customHeight="1" x14ac:dyDescent="0.25">
      <c r="A63" s="80"/>
      <c r="B63" s="80"/>
      <c r="C63" s="80"/>
      <c r="D63" s="80"/>
      <c r="E63" s="80"/>
      <c r="F63" s="61"/>
      <c r="G63" s="62"/>
      <c r="H63" s="23"/>
      <c r="I63" s="23"/>
      <c r="J63" s="63"/>
      <c r="K63" s="40"/>
      <c r="L63" s="11"/>
      <c r="M63" s="11"/>
      <c r="N63" s="11"/>
      <c r="O63" s="11"/>
    </row>
    <row r="64" spans="1:15" x14ac:dyDescent="0.25">
      <c r="A64" s="79" t="s">
        <v>59</v>
      </c>
      <c r="B64" s="18"/>
      <c r="C64" s="18"/>
      <c r="D64" s="18"/>
      <c r="E64" s="15"/>
      <c r="H64" s="60"/>
      <c r="I64" s="60"/>
      <c r="J64" s="73">
        <f>J54-J58</f>
        <v>0</v>
      </c>
      <c r="K64" s="76">
        <f>K54-K58</f>
        <v>0</v>
      </c>
    </row>
    <row r="65" spans="1:15" ht="5.25" customHeight="1" x14ac:dyDescent="0.25">
      <c r="A65" s="80"/>
      <c r="B65" s="80"/>
      <c r="C65" s="80"/>
      <c r="D65" s="80"/>
      <c r="E65" s="80"/>
      <c r="F65" s="61"/>
      <c r="G65" s="62"/>
      <c r="H65" s="23"/>
      <c r="I65" s="23"/>
      <c r="J65" s="63"/>
      <c r="K65" s="40"/>
      <c r="L65" s="11"/>
      <c r="M65" s="11"/>
      <c r="N65" s="11"/>
      <c r="O65" s="11"/>
    </row>
    <row r="66" spans="1:15" ht="14.4" x14ac:dyDescent="0.25">
      <c r="A66" s="82" t="s">
        <v>60</v>
      </c>
      <c r="B66" s="82"/>
      <c r="C66" s="82"/>
      <c r="D66" s="82"/>
      <c r="E66" s="82"/>
      <c r="F66" s="27"/>
      <c r="G66" s="39"/>
      <c r="H66" s="16"/>
      <c r="I66" s="16"/>
      <c r="J66" s="73">
        <f>ROUND((J54-J56-J58)*0.75, -1)</f>
        <v>0</v>
      </c>
      <c r="K66" s="76"/>
      <c r="L66" s="11"/>
      <c r="M66" s="11"/>
      <c r="N66" s="11"/>
      <c r="O66" s="11"/>
    </row>
    <row r="67" spans="1:15" ht="5.25" customHeight="1" x14ac:dyDescent="0.25">
      <c r="A67" s="80"/>
      <c r="B67" s="80"/>
      <c r="C67" s="80"/>
      <c r="D67" s="80"/>
      <c r="E67" s="80"/>
      <c r="F67" s="61"/>
      <c r="G67" s="62"/>
      <c r="H67" s="23"/>
      <c r="I67" s="23"/>
      <c r="J67" s="63"/>
      <c r="K67" s="40"/>
      <c r="L67" s="11"/>
      <c r="M67" s="11"/>
      <c r="N67" s="11"/>
      <c r="O67" s="11"/>
    </row>
    <row r="68" spans="1:15" x14ac:dyDescent="0.25">
      <c r="A68" s="83" t="s">
        <v>61</v>
      </c>
      <c r="B68" s="84"/>
      <c r="C68" s="84"/>
      <c r="D68" s="84"/>
      <c r="E68" s="85"/>
      <c r="H68" s="60"/>
      <c r="I68" s="60"/>
      <c r="J68" s="41"/>
      <c r="K68" s="78">
        <f>K54-K56-K58-K66</f>
        <v>0</v>
      </c>
    </row>
    <row r="69" spans="1:15" x14ac:dyDescent="0.25">
      <c r="A69" s="64"/>
      <c r="B69" s="64"/>
      <c r="C69" s="64"/>
      <c r="D69" s="64"/>
      <c r="E69" s="64"/>
      <c r="H69" s="60"/>
      <c r="I69" s="60"/>
      <c r="J69" s="41"/>
      <c r="K69" s="42"/>
    </row>
    <row r="70" spans="1:15" x14ac:dyDescent="0.25">
      <c r="A70" s="59"/>
      <c r="B70" s="59"/>
      <c r="D70" s="59" t="s">
        <v>65</v>
      </c>
      <c r="G70" t="s">
        <v>66</v>
      </c>
      <c r="I70" s="60"/>
      <c r="J70" t="s">
        <v>67</v>
      </c>
    </row>
    <row r="71" spans="1:15" x14ac:dyDescent="0.25">
      <c r="A71" s="59" t="s">
        <v>62</v>
      </c>
      <c r="B71" s="59"/>
      <c r="D71" s="65"/>
      <c r="E71" s="65"/>
      <c r="F71" s="60"/>
      <c r="G71" s="65"/>
      <c r="H71" s="66"/>
      <c r="I71" s="60"/>
      <c r="J71" s="66"/>
      <c r="K71" s="67"/>
    </row>
    <row r="72" spans="1:15" ht="48.6" customHeight="1" x14ac:dyDescent="0.25">
      <c r="A72" s="59" t="s">
        <v>63</v>
      </c>
      <c r="B72" s="59"/>
      <c r="D72" s="65"/>
      <c r="E72" s="65"/>
      <c r="F72" s="60"/>
      <c r="G72" s="65"/>
      <c r="H72" s="66"/>
      <c r="I72" s="60"/>
      <c r="J72" s="66"/>
      <c r="K72" s="67"/>
    </row>
    <row r="75" spans="1:15" ht="13.95" customHeight="1" x14ac:dyDescent="0.25">
      <c r="A75" s="86" t="s">
        <v>68</v>
      </c>
      <c r="B75" s="87"/>
      <c r="C75" s="87"/>
      <c r="D75" s="87"/>
      <c r="E75" s="87"/>
      <c r="F75" s="87"/>
      <c r="G75" s="87"/>
      <c r="H75" s="87"/>
      <c r="I75" s="87"/>
      <c r="J75" s="87"/>
      <c r="K75" s="88"/>
    </row>
    <row r="76" spans="1:15" ht="13.95" customHeight="1" x14ac:dyDescent="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1"/>
    </row>
  </sheetData>
  <mergeCells count="25">
    <mergeCell ref="D10:K10"/>
    <mergeCell ref="B26:E27"/>
    <mergeCell ref="G25:H27"/>
    <mergeCell ref="A1:K1"/>
    <mergeCell ref="H4:K4"/>
    <mergeCell ref="D6:E6"/>
    <mergeCell ref="D7:E7"/>
    <mergeCell ref="D8:K8"/>
    <mergeCell ref="B48:E48"/>
    <mergeCell ref="D11:K11"/>
    <mergeCell ref="D12:K12"/>
    <mergeCell ref="A17:C17"/>
    <mergeCell ref="G17:K22"/>
    <mergeCell ref="A18:C18"/>
    <mergeCell ref="A19:C19"/>
    <mergeCell ref="A21:C21"/>
    <mergeCell ref="A22:C22"/>
    <mergeCell ref="G23:K23"/>
    <mergeCell ref="G24:H24"/>
    <mergeCell ref="G36:H36"/>
    <mergeCell ref="G52:H52"/>
    <mergeCell ref="A54:E54"/>
    <mergeCell ref="A66:E66"/>
    <mergeCell ref="A68:E68"/>
    <mergeCell ref="A75:K76"/>
  </mergeCells>
  <hyperlinks>
    <hyperlink ref="G23" r:id="rId1" display="https://pfadi.swiss/fr/publications-telechargements/downloads/?search=f%C3%A9d%C3%A9raux" xr:uid="{B5873F65-4A01-44C4-8F5C-48B31C17E780}"/>
  </hyperlinks>
  <pageMargins left="0.59055118110236227" right="0.59055118110236227" top="1.3779527559055118" bottom="0.78740157480314965" header="0.39370078740157483" footer="0.31496062992125984"/>
  <pageSetup paperSize="9" scale="70" orientation="portrait" r:id="rId2"/>
  <headerFooter scaleWithDoc="0">
    <oddHeader>&amp;L&amp;G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03B7DE04E2744B5E78F8D951BC6D5" ma:contentTypeVersion="20" ma:contentTypeDescription="Ein neues Dokument erstellen." ma:contentTypeScope="" ma:versionID="f5b7a8377fe16cc51511e08360fe9a99">
  <xsd:schema xmlns:xsd="http://www.w3.org/2001/XMLSchema" xmlns:xs="http://www.w3.org/2001/XMLSchema" xmlns:p="http://schemas.microsoft.com/office/2006/metadata/properties" xmlns:ns2="3c8518ea-9c55-4d78-8aad-a65cc48a54f0" xmlns:ns3="545f690f-a4ce-4cd7-8e4e-e4175257a20e" targetNamespace="http://schemas.microsoft.com/office/2006/metadata/properties" ma:root="true" ma:fieldsID="9e0cbff51b6f02f079456df939b81288" ns2:_="" ns3:_="">
    <xsd:import namespace="3c8518ea-9c55-4d78-8aad-a65cc48a54f0"/>
    <xsd:import namespace="545f690f-a4ce-4cd7-8e4e-e4175257a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prach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518ea-9c55-4d78-8aad-a65cc48a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prache" ma:index="12" nillable="true" ma:displayName="Sprache" ma:default="Deutsch" ma:format="Dropdown" ma:indexed="true" ma:internalName="Sprache">
      <xsd:simpleType>
        <xsd:restriction base="dms:Choice">
          <xsd:enumeration value="Deutsch"/>
          <xsd:enumeration value="Français"/>
          <xsd:enumeration value="Italiano"/>
          <xsd:enumeration value="English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0e4a413-43b8-4c66-a143-4cc28a99c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f690f-a4ce-4cd7-8e4e-e4175257a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ac8ba2-66eb-4387-a263-fedadc8c350d}" ma:internalName="TaxCatchAll" ma:showField="CatchAllData" ma:web="545f690f-a4ce-4cd7-8e4e-e4175257a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5f690f-a4ce-4cd7-8e4e-e4175257a20e">
      <UserInfo>
        <DisplayName/>
        <AccountId xsi:nil="true"/>
        <AccountType/>
      </UserInfo>
    </SharedWithUsers>
    <MediaLengthInSeconds xmlns="3c8518ea-9c55-4d78-8aad-a65cc48a54f0" xsi:nil="true"/>
    <Sprache xmlns="3c8518ea-9c55-4d78-8aad-a65cc48a54f0" xsi:nil="true"/>
    <TaxCatchAll xmlns="545f690f-a4ce-4cd7-8e4e-e4175257a20e" xsi:nil="true"/>
    <lcf76f155ced4ddcb4097134ff3c332f xmlns="3c8518ea-9c55-4d78-8aad-a65cc48a54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52F2C-B791-4FEB-B9F5-765EE7C94924}"/>
</file>

<file path=customXml/itemProps2.xml><?xml version="1.0" encoding="utf-8"?>
<ds:datastoreItem xmlns:ds="http://schemas.openxmlformats.org/officeDocument/2006/customXml" ds:itemID="{7F9A37C5-3D7A-4DD3-B23A-F45CB37B838D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f337f60c-b1c6-4ea6-a1e9-c321a186d20e"/>
    <ds:schemaRef ds:uri="9b62d307-caaa-4db4-9af4-0d64e34cd9c8"/>
    <ds:schemaRef ds:uri="http://www.w3.org/XML/1998/namespace"/>
    <ds:schemaRef ds:uri="545f690f-a4ce-4cd7-8e4e-e4175257a20e"/>
    <ds:schemaRef ds:uri="3c8518ea-9c55-4d78-8aad-a65cc48a54f0"/>
  </ds:schemaRefs>
</ds:datastoreItem>
</file>

<file path=customXml/itemProps3.xml><?xml version="1.0" encoding="utf-8"?>
<ds:datastoreItem xmlns:ds="http://schemas.openxmlformats.org/officeDocument/2006/customXml" ds:itemID="{3ED21654-8749-4BDD-B9EA-E0D53BBAF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Cours Top</vt:lpstr>
      <vt:lpstr>Cours Panorama</vt:lpstr>
      <vt:lpstr>Cours Spectre</vt:lpstr>
      <vt:lpstr>Cours Gilwell</vt:lpstr>
      <vt:lpstr>Cours Coach</vt:lpstr>
      <vt:lpstr>Cours d'un week-end</vt:lpstr>
      <vt:lpstr>Cours de jour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 Wyss / Tschagon</dc:creator>
  <cp:keywords/>
  <dc:description/>
  <cp:lastModifiedBy>Emanuel Wyss / Tschagon</cp:lastModifiedBy>
  <cp:revision/>
  <dcterms:created xsi:type="dcterms:W3CDTF">2020-11-02T11:42:52Z</dcterms:created>
  <dcterms:modified xsi:type="dcterms:W3CDTF">2023-07-18T13:07:30Z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0x01010030B03B7DE04E2744B5E78F8D951BC6D5</vt:lpwstr>
  </property>
  <property fmtid="{D5CDD505-2E9C-101B-9397-08002B2CF9AE}" pid="3" name="TaxKeyword">
    <vt:lpwstr/>
  </property>
  <property fmtid="{D5CDD505-2E9C-101B-9397-08002B2CF9AE}" pid="4" name="Dokumentenart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Order">
    <vt:r8>32070100</vt:r8>
  </property>
  <property fmtid="{D5CDD505-2E9C-101B-9397-08002B2CF9AE}" pid="12" name="MediaServiceImageTags">
    <vt:lpwstr/>
  </property>
</Properties>
</file>